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9720" windowHeight="6150" activeTab="5"/>
  </bookViews>
  <sheets>
    <sheet name="ÍNDICE" sheetId="1" r:id="rId1"/>
    <sheet name="PRODUCTOS" sheetId="2" r:id="rId2"/>
    <sheet name="CLIENTES" sheetId="3" r:id="rId3"/>
    <sheet name="DESCUENTO" sheetId="4" r:id="rId4"/>
    <sheet name="FORMULARIO" sheetId="5" r:id="rId5"/>
    <sheet name="ALBARÁN" sheetId="6" r:id="rId6"/>
  </sheets>
  <definedNames>
    <definedName name="albaran" localSheetId="2">'CLIENTES'!$A$1:$A$3</definedName>
    <definedName name="albaran_1" localSheetId="2">'CLIENTES'!$B$1:$B$3</definedName>
    <definedName name="Supermercado" localSheetId="2">'CLIENTES'!$C$1:$J$20</definedName>
    <definedName name="Supermercado" localSheetId="1">'PRODUCTOS'!$B$1:$F$151</definedName>
  </definedNames>
  <calcPr fullCalcOnLoad="1"/>
</workbook>
</file>

<file path=xl/sharedStrings.xml><?xml version="1.0" encoding="utf-8"?>
<sst xmlns="http://schemas.openxmlformats.org/spreadsheetml/2006/main" count="617" uniqueCount="439">
  <si>
    <t>CÓDIGO</t>
  </si>
  <si>
    <t>ALBARÁN</t>
  </si>
  <si>
    <t xml:space="preserve">Fecha </t>
  </si>
  <si>
    <t>Cliente</t>
  </si>
  <si>
    <t>NOTA DE PEDIDO</t>
  </si>
  <si>
    <t>DESCRIPCIÓN</t>
  </si>
  <si>
    <t>CANTIDAD</t>
  </si>
  <si>
    <t>PRECIO</t>
  </si>
  <si>
    <t>IMPORTE</t>
  </si>
  <si>
    <t>TOTAL PEDIDO</t>
  </si>
  <si>
    <t>IVA</t>
  </si>
  <si>
    <t>ACTIVIDADES A REALIZAR</t>
  </si>
  <si>
    <t>►</t>
  </si>
  <si>
    <t>DESCUENTO</t>
  </si>
  <si>
    <t>Genera una tabla donde se recojan los distintos descuentos que se aplican por volumen de compra</t>
  </si>
  <si>
    <r>
      <t xml:space="preserve">Importar los datos correspondientes a los productos y clientes del supermercado disponibles en la Base de Datos </t>
    </r>
    <r>
      <rPr>
        <b/>
        <sz val="14"/>
        <color indexed="10"/>
        <rFont val="Comic Sans MS"/>
        <family val="4"/>
      </rPr>
      <t>Supermercado.mdb</t>
    </r>
    <r>
      <rPr>
        <sz val="14"/>
        <color indexed="10"/>
        <rFont val="Comic Sans MS"/>
        <family val="4"/>
      </rPr>
      <t xml:space="preserve"> en las hojas </t>
    </r>
    <r>
      <rPr>
        <b/>
        <sz val="14"/>
        <color indexed="10"/>
        <rFont val="Comic Sans MS"/>
        <family val="4"/>
      </rPr>
      <t>Productos</t>
    </r>
    <r>
      <rPr>
        <sz val="14"/>
        <color indexed="10"/>
        <rFont val="Comic Sans MS"/>
        <family val="4"/>
      </rPr>
      <t xml:space="preserve"> y </t>
    </r>
    <r>
      <rPr>
        <b/>
        <sz val="14"/>
        <color indexed="10"/>
        <rFont val="Comic Sans MS"/>
        <family val="4"/>
      </rPr>
      <t>Clientes</t>
    </r>
    <r>
      <rPr>
        <sz val="14"/>
        <color indexed="10"/>
        <rFont val="Comic Sans MS"/>
        <family val="4"/>
      </rPr>
      <t xml:space="preserve"> del libro de trabajo </t>
    </r>
  </si>
  <si>
    <r>
      <t xml:space="preserve">Rellenar la hoja </t>
    </r>
    <r>
      <rPr>
        <b/>
        <sz val="14"/>
        <color indexed="10"/>
        <rFont val="Comic Sans MS"/>
        <family val="4"/>
      </rPr>
      <t>ALBARÁN</t>
    </r>
    <r>
      <rPr>
        <sz val="14"/>
        <color indexed="10"/>
        <rFont val="Comic Sans MS"/>
        <family val="4"/>
      </rPr>
      <t xml:space="preserve">  de forma que al introducir el nombre de un cliente aparezca automáticamente su DNI y su dirección (estos datos están recogidos en la hoja CLIENTES). Así mismo, preparar la nota de pedido para que junto al código y cantidad del producto se muestren automáticamente la descripción del artículo y el precio (estos datos están recogidos en la hoja PRODUCTOS) y se calculen los importes correspondientes. En el cálculo del importe total aplicar un descuento en función a las condiciones indicadas en la hoja DESCUENTO. En la celda correspondiente a la fecha debe constar el día en el que se está efectuando el pedido en formato de fecha larga (p.e. 14 de abril de 2005) </t>
    </r>
  </si>
  <si>
    <t>0-N</t>
  </si>
  <si>
    <t>1-CL</t>
  </si>
  <si>
    <t>1-DN</t>
  </si>
  <si>
    <t>1-HP</t>
  </si>
  <si>
    <t>2-CR</t>
  </si>
  <si>
    <t>3-H</t>
  </si>
  <si>
    <t>5-C</t>
  </si>
  <si>
    <t>5-CA</t>
  </si>
  <si>
    <t>5-CB</t>
  </si>
  <si>
    <t>5-CK</t>
  </si>
  <si>
    <t>Si las compras alcanzan los 50€: un descuento del 3%</t>
  </si>
  <si>
    <t>Si las compras alcanzan los 80€: un descuento del 4%</t>
  </si>
  <si>
    <t>Si las compras alcanzan los 100€: un descuento del 7%</t>
  </si>
  <si>
    <t>Si las compras alcanzan los 200€: un descuento del 10%</t>
  </si>
  <si>
    <r>
      <t xml:space="preserve">Insertar una nueva hoja denominada </t>
    </r>
    <r>
      <rPr>
        <b/>
        <sz val="14"/>
        <color indexed="10"/>
        <rFont val="Comic Sans MS"/>
        <family val="4"/>
      </rPr>
      <t>FORMULARIO</t>
    </r>
    <r>
      <rPr>
        <sz val="14"/>
        <color indexed="10"/>
        <rFont val="Comic Sans MS"/>
        <family val="4"/>
      </rPr>
      <t xml:space="preserve"> y diseñar en la misma un cuadro combinado en el que al seleccionar  la descripción de un artículo se muestren automáticamente el código y el precio correspondientes </t>
    </r>
  </si>
  <si>
    <t>Código</t>
  </si>
  <si>
    <t>Categoría</t>
  </si>
  <si>
    <t>Producto</t>
  </si>
  <si>
    <t>Precio Unitario</t>
  </si>
  <si>
    <t>Stock</t>
  </si>
  <si>
    <t>E</t>
  </si>
  <si>
    <t>Tarrito Macedonia y Cereales NESTLÉ,250g</t>
  </si>
  <si>
    <t>1-AG</t>
  </si>
  <si>
    <t>I</t>
  </si>
  <si>
    <t>Algodón, 100g</t>
  </si>
  <si>
    <t>1-AL</t>
  </si>
  <si>
    <t>B</t>
  </si>
  <si>
    <t>Atún Claro en Aceite de Oliva ALBO 112g</t>
  </si>
  <si>
    <t>1-AQ</t>
  </si>
  <si>
    <t>A</t>
  </si>
  <si>
    <t>Agua de Manantial AQUAREL, botella 330ml</t>
  </si>
  <si>
    <t>1-B</t>
  </si>
  <si>
    <t>Agua Mineral BONAGUA, botella 500ml</t>
  </si>
  <si>
    <t>1-BT</t>
  </si>
  <si>
    <t>Bastoncillos</t>
  </si>
  <si>
    <t>1-C</t>
  </si>
  <si>
    <t>Atún Claro en Aceite de Oliva CALVO 112g</t>
  </si>
  <si>
    <t>Champú CLAIROL Herbal Essences, 400 ml</t>
  </si>
  <si>
    <t>Bebida DANAO, Melocotón, 3x250ml</t>
  </si>
  <si>
    <t>1-DS</t>
  </si>
  <si>
    <t>Bebida multifruta DON SIMON, pack 2l</t>
  </si>
  <si>
    <t>1-DV</t>
  </si>
  <si>
    <t>Desodorante DOVE, aerosol 200 ml</t>
  </si>
  <si>
    <t>1-F</t>
  </si>
  <si>
    <t>Refresco de naranja FANTA, 330ml</t>
  </si>
  <si>
    <t>1-FA</t>
  </si>
  <si>
    <t>Desodorante FA Caribbean Lemon, 200 ml</t>
  </si>
  <si>
    <t>1-FV</t>
  </si>
  <si>
    <t>Agua Mineral FONT VELLA, botella 330ml</t>
  </si>
  <si>
    <t>1-GA</t>
  </si>
  <si>
    <t>Lasaña de Espinacas GALLO, pack 250g</t>
  </si>
  <si>
    <t>1-GB</t>
  </si>
  <si>
    <t>Sopinstant Verduras GALLINA BLANCA,60g</t>
  </si>
  <si>
    <t>1-H</t>
  </si>
  <si>
    <t>Alubias Blancas EL HOSTAL, pack 1kg</t>
  </si>
  <si>
    <t>Desodorante HENO DE PRAVIA, 200 ml</t>
  </si>
  <si>
    <t>1-K</t>
  </si>
  <si>
    <t>Refresco de naranja KAS, 330ml</t>
  </si>
  <si>
    <t>1-KN</t>
  </si>
  <si>
    <t>Gel baño KINESIA, soja botella 750 ml</t>
  </si>
  <si>
    <t>1-KR</t>
  </si>
  <si>
    <t>Crema de Marisco KNORR, 4x 113,5g</t>
  </si>
  <si>
    <t>1-LC</t>
  </si>
  <si>
    <t>Arroz Extra LA CIGALA, pack 1kg</t>
  </si>
  <si>
    <t>1-LT</t>
  </si>
  <si>
    <t>Sales de Baño LA TOJA, pack 250g</t>
  </si>
  <si>
    <t>1-M</t>
  </si>
  <si>
    <t>Sopa de Pollo y Pasta MAGGI, sobre 46g</t>
  </si>
  <si>
    <t>1-N</t>
  </si>
  <si>
    <t>Puré de Frutas y Cereales NESTLÉ, 400g</t>
  </si>
  <si>
    <t>1-NH</t>
  </si>
  <si>
    <t>Gel NATURAL HONEY, al té verde, 750ml</t>
  </si>
  <si>
    <t>1-NV</t>
  </si>
  <si>
    <t>Desodorante NIVEA, sin alcohol, 250 ml</t>
  </si>
  <si>
    <t>1-PT</t>
  </si>
  <si>
    <t>Tiritas PLAST</t>
  </si>
  <si>
    <t>1-SC</t>
  </si>
  <si>
    <t>Agua Oxigenada STAR COTT, bote 250 ml</t>
  </si>
  <si>
    <t>1-SD</t>
  </si>
  <si>
    <t>Refresco naranja SUNNY DELIGHT 1,5l</t>
  </si>
  <si>
    <t>1-SO</t>
  </si>
  <si>
    <t>Arroz SOS, pack 1kg</t>
  </si>
  <si>
    <t>1-T</t>
  </si>
  <si>
    <t>Zumo de naranja TROPICANA, pack 1l</t>
  </si>
  <si>
    <t>1-TC</t>
  </si>
  <si>
    <t>Jabón TACTO, Leche-Miel, pack 300ml</t>
  </si>
  <si>
    <t>1-TM</t>
  </si>
  <si>
    <t>Champú + acondicionador TIMOTEI, 500ml</t>
  </si>
  <si>
    <t>1-WG</t>
  </si>
  <si>
    <t>Champú + acondicionador WASH &amp; GO, 300ml</t>
  </si>
  <si>
    <t>2-CK</t>
  </si>
  <si>
    <t>J</t>
  </si>
  <si>
    <t>Caffe Latte Capuccino KAIKU, 230ml.</t>
  </si>
  <si>
    <t>Leche RAM, Energía crecimiento, brik 1l</t>
  </si>
  <si>
    <t>2-DK</t>
  </si>
  <si>
    <t>Leche Desnatada KAIKU, botella 1,5l</t>
  </si>
  <si>
    <t>2-DN</t>
  </si>
  <si>
    <t>Bebida DANAO, Naranja, 3x250ml</t>
  </si>
  <si>
    <t>2-EK</t>
  </si>
  <si>
    <t>Leche Entera KAIKU, botella 1,5l</t>
  </si>
  <si>
    <t>2-F</t>
  </si>
  <si>
    <t>Refresco de limón FANTA, 330ml</t>
  </si>
  <si>
    <t>2-FA</t>
  </si>
  <si>
    <t>Gel FA Sea Minerals Spa, botella 750 ml</t>
  </si>
  <si>
    <t>2-FV</t>
  </si>
  <si>
    <t>Agua Mineral FONT VELLA, botella 500ml</t>
  </si>
  <si>
    <t>2-GA</t>
  </si>
  <si>
    <t>Pasta para Canelones GALLO, pack 125g</t>
  </si>
  <si>
    <t>2-GB</t>
  </si>
  <si>
    <t>Sopinstant Pollo GALLINA BLANCA,60g</t>
  </si>
  <si>
    <t>2-H</t>
  </si>
  <si>
    <t>Garbanzos EL HOSTAL, Extra, pack 1kg</t>
  </si>
  <si>
    <t>2-K</t>
  </si>
  <si>
    <t>Refresco de limón KAS, 330ml</t>
  </si>
  <si>
    <t>2-KN</t>
  </si>
  <si>
    <t>Puré KNORR, de 7 verduras, sobre 75g</t>
  </si>
  <si>
    <t>2-LP</t>
  </si>
  <si>
    <t>Leche Crecimiento PASCUAL, brik 500 ml</t>
  </si>
  <si>
    <t>2-LS</t>
  </si>
  <si>
    <t>Leche Polvo Bio Sveltesse, Calcio, 400g</t>
  </si>
  <si>
    <t>2-LL</t>
  </si>
  <si>
    <t>Leche Condensada LA LECHERA 450g</t>
  </si>
  <si>
    <t>2-N</t>
  </si>
  <si>
    <t>Tarrito NESTLÉ de Ternera, 250g</t>
  </si>
  <si>
    <t>2-OK</t>
  </si>
  <si>
    <t>Preparado Lácteo PULEVA Omega3, brik 1l</t>
  </si>
  <si>
    <t>2-PK</t>
  </si>
  <si>
    <t>Preparado Lácteo KAIKU Omega 3, brik 1l</t>
  </si>
  <si>
    <t>2-SC</t>
  </si>
  <si>
    <t>Alcohol 96º STAR COTT, bote 250 ml</t>
  </si>
  <si>
    <t>2-SK</t>
  </si>
  <si>
    <t>Leche Semidesnatada KAIKU, botella 1,5l</t>
  </si>
  <si>
    <t>2-SP</t>
  </si>
  <si>
    <t>Semidesn PRESIDENT, Ecológica, brik 1l</t>
  </si>
  <si>
    <t>2-SV</t>
  </si>
  <si>
    <t>Bebida de Soja VIVESOY, brik 1l</t>
  </si>
  <si>
    <t>3-DN</t>
  </si>
  <si>
    <t>Bebida DANAO, Naranja-Piña, brik 1l.</t>
  </si>
  <si>
    <t>3-GB</t>
  </si>
  <si>
    <t>Sopinstant Champiñon GALLINA BLANCA,60g</t>
  </si>
  <si>
    <t>Lenteja EL HOSTAL, Extra, pack 1kg</t>
  </si>
  <si>
    <t>3-KN</t>
  </si>
  <si>
    <t>Sopa de Ave con Fideos KNORR, sobre 60g</t>
  </si>
  <si>
    <t>3-N</t>
  </si>
  <si>
    <t>Potito Pollo/Legumbres NESTLÉ, 250g</t>
  </si>
  <si>
    <t>4-GB</t>
  </si>
  <si>
    <t>Sopa Ave con Fideos GALLINA BLANCA, 80g</t>
  </si>
  <si>
    <t>4-H</t>
  </si>
  <si>
    <t>Lentejas Pardina EL HOSTAL, pack 1kg</t>
  </si>
  <si>
    <t>4-N</t>
  </si>
  <si>
    <t>Potito Pollo/Arroz NESTLÉ, 250g</t>
  </si>
  <si>
    <t>5-A</t>
  </si>
  <si>
    <t>C</t>
  </si>
  <si>
    <t>Apio Verde, Manojo</t>
  </si>
  <si>
    <t>5-AC</t>
  </si>
  <si>
    <t>D</t>
  </si>
  <si>
    <t>Aceitunas con Hueso JOLCA, frasco 190g</t>
  </si>
  <si>
    <t>5-AJ</t>
  </si>
  <si>
    <t>Ajo Blanco 1/2 kg</t>
  </si>
  <si>
    <t>5-AV</t>
  </si>
  <si>
    <t>Avellana Tostada, 200gr</t>
  </si>
  <si>
    <t>5-B</t>
  </si>
  <si>
    <t>H</t>
  </si>
  <si>
    <t>Pan de Molde Sin Corteza BIMBO, 450g</t>
  </si>
  <si>
    <t>5-BB</t>
  </si>
  <si>
    <t>Brioche rebanad grandes BIMBO, pack 480g</t>
  </si>
  <si>
    <t>5-BC</t>
  </si>
  <si>
    <t>N</t>
  </si>
  <si>
    <t>Barritas de Chocolate BIOCENTURY, 210g</t>
  </si>
  <si>
    <t>5-BE</t>
  </si>
  <si>
    <t>Pan de Leche LA BELLA EASO, pack 500g.</t>
  </si>
  <si>
    <t>Corazones de Cogollos</t>
  </si>
  <si>
    <t>Cacahuetes Fritos, 500g</t>
  </si>
  <si>
    <t>Cebolla Blanca 85/90, malla</t>
  </si>
  <si>
    <t>Corn-Flakes KELLOGS 500 g.</t>
  </si>
  <si>
    <t>5-CM</t>
  </si>
  <si>
    <t>Croissants MILDRED, bolsa 500g</t>
  </si>
  <si>
    <t>5-D</t>
  </si>
  <si>
    <t>Pañal DODOT Etapas, T-2, 3-6Kg, pack</t>
  </si>
  <si>
    <t>5-EC</t>
  </si>
  <si>
    <t>Comprimidos Alcachofa EL CLERIGO, 100g</t>
  </si>
  <si>
    <t>5-FE</t>
  </si>
  <si>
    <t>Surtido de Bombones FERRERO, pack 300g</t>
  </si>
  <si>
    <t>5-GB</t>
  </si>
  <si>
    <t>Galletas al Muesli GERBLÉ, pack 290g</t>
  </si>
  <si>
    <t>5-GE</t>
  </si>
  <si>
    <t>Galleta Chocolate GERLINEA, 160g</t>
  </si>
  <si>
    <t>5-H</t>
  </si>
  <si>
    <t>Papilla 8 Cereales/Miel HERO BABY, 900g</t>
  </si>
  <si>
    <t>5-HM</t>
  </si>
  <si>
    <t>Pañal HUGGIES MONBEBE, de 3 a 6kg, pack</t>
  </si>
  <si>
    <t>5-JD</t>
  </si>
  <si>
    <t>Judia Perona, 500g</t>
  </si>
  <si>
    <t>5-KD</t>
  </si>
  <si>
    <t>Capuccino Descafeinado NESCAFE, 200 gr.</t>
  </si>
  <si>
    <t>5-KK</t>
  </si>
  <si>
    <t>Capuccino NESCAFE, envase 200gr.</t>
  </si>
  <si>
    <t>5-KN</t>
  </si>
  <si>
    <t>Café Soluble NESCAFE, envase 200gr.</t>
  </si>
  <si>
    <t>5-L</t>
  </si>
  <si>
    <t>Corazones Lechuga Romana 750gr</t>
  </si>
  <si>
    <t>5-MB</t>
  </si>
  <si>
    <t>Chocolate Blanco MILKYBAR, tableta 75g</t>
  </si>
  <si>
    <t>5-MK</t>
  </si>
  <si>
    <t>Muesli Crujiente KELLOGS,caja 500gr</t>
  </si>
  <si>
    <t>5-MP</t>
  </si>
  <si>
    <t>Pan de Molde PANRICO, pack 500g</t>
  </si>
  <si>
    <t>5-MS</t>
  </si>
  <si>
    <t>Pan de Molde BIMBO, Rústico,pack 650g</t>
  </si>
  <si>
    <t>5-NE</t>
  </si>
  <si>
    <t>Bombón Caja Roja NESTLÉ, Lata 750g</t>
  </si>
  <si>
    <t>5-P</t>
  </si>
  <si>
    <t>Patata para Freir, cal.50/80, 3 kg</t>
  </si>
  <si>
    <t>5-PB</t>
  </si>
  <si>
    <t>Perlas de Aceite de Bacalao, 51,5g</t>
  </si>
  <si>
    <t>5-PI</t>
  </si>
  <si>
    <t>Pipas de Calabaza, 150g</t>
  </si>
  <si>
    <t>5-PM</t>
  </si>
  <si>
    <t>Pimiento 1/2kg</t>
  </si>
  <si>
    <t>5-PO</t>
  </si>
  <si>
    <t>Pan totado integral 30 reb. ORTIZ 270 gr</t>
  </si>
  <si>
    <t>5-PS</t>
  </si>
  <si>
    <t>Pan Tostado SILUETA Sin Sal 30 reb, 265g</t>
  </si>
  <si>
    <t>5-PU</t>
  </si>
  <si>
    <t>Puerro manojo</t>
  </si>
  <si>
    <t>5-SC</t>
  </si>
  <si>
    <t>Sobaos Pasiegos Grandes, pack 230g.</t>
  </si>
  <si>
    <t>5-T</t>
  </si>
  <si>
    <t>Tomate Cherry, 250 g</t>
  </si>
  <si>
    <t>5-TB</t>
  </si>
  <si>
    <t>Pastelito BIMBO, Tigretón, pack 2 unid.</t>
  </si>
  <si>
    <t>5-TH</t>
  </si>
  <si>
    <t>Té HORNIMANS, envase 25 sobres</t>
  </si>
  <si>
    <t>5-UN</t>
  </si>
  <si>
    <t>Nueces del País, 200gr</t>
  </si>
  <si>
    <t>5-Z</t>
  </si>
  <si>
    <t>Zanahoria con hoja, cal. 20/35, manojo</t>
  </si>
  <si>
    <t>6-AC</t>
  </si>
  <si>
    <t>Aceitunas con Hueso JOLCA, bolsa 100g</t>
  </si>
  <si>
    <t>6-BC</t>
  </si>
  <si>
    <t>Barritas de Fresa BIOCENTURY, 210g</t>
  </si>
  <si>
    <t>6-CA</t>
  </si>
  <si>
    <t>Cacahuetes con Cáscara, 500g</t>
  </si>
  <si>
    <t>6-CB</t>
  </si>
  <si>
    <t>Cebolla Roja 85/90, malla</t>
  </si>
  <si>
    <t>6-CC</t>
  </si>
  <si>
    <t>F</t>
  </si>
  <si>
    <t>Champú colorante COUNTRY COLORS N.65</t>
  </si>
  <si>
    <t>6-D</t>
  </si>
  <si>
    <t>Pañal DODOT ACTIVITY 9-15K, pack</t>
  </si>
  <si>
    <t>6-DV</t>
  </si>
  <si>
    <t>Jabón DOVE, hidratante, pastilla 100g</t>
  </si>
  <si>
    <t>6-EC</t>
  </si>
  <si>
    <t>Lecitina de Soja EL CLÉRIGO, 54g</t>
  </si>
  <si>
    <t>6-GB</t>
  </si>
  <si>
    <t>Galletas de Soja GERBLÉ, pack 290g</t>
  </si>
  <si>
    <t>6-H</t>
  </si>
  <si>
    <t>Papilla Multicereales HERO BABY, 900g</t>
  </si>
  <si>
    <t>6-HM</t>
  </si>
  <si>
    <t>Pañal HUGGIES 13-20kg, pack</t>
  </si>
  <si>
    <t>6-L</t>
  </si>
  <si>
    <t>Lechuga Batavia, 400g</t>
  </si>
  <si>
    <t>6-LA</t>
  </si>
  <si>
    <t>Chocolate con Leche LACASITOS, 100g</t>
  </si>
  <si>
    <t>6-MC</t>
  </si>
  <si>
    <t>Bombón MON-CHERY, 168g</t>
  </si>
  <si>
    <t>6-NE</t>
  </si>
  <si>
    <t>Chocolate Extrafino Negro NESTLÉ,100g</t>
  </si>
  <si>
    <t>6-P</t>
  </si>
  <si>
    <t>Patata Guarnición 1,5 kg</t>
  </si>
  <si>
    <t>6-PI</t>
  </si>
  <si>
    <t>Pipas peladas Fritas, bolsa 250g</t>
  </si>
  <si>
    <t>6-T</t>
  </si>
  <si>
    <t>Tomate 1 kg</t>
  </si>
  <si>
    <t>6-Z</t>
  </si>
  <si>
    <t>Zanahoria Ecológica 1 kg (2,39 euros/KG)</t>
  </si>
  <si>
    <t>7-AC</t>
  </si>
  <si>
    <t>Aceitunas sin Hueso JOLCA, frasco 400g</t>
  </si>
  <si>
    <t>7-BC</t>
  </si>
  <si>
    <t>Batido de Chocolate BIOCENTURY, 200g</t>
  </si>
  <si>
    <t>7-CB</t>
  </si>
  <si>
    <t>Cebolleta manojo</t>
  </si>
  <si>
    <t>7-D</t>
  </si>
  <si>
    <t>Pañal DODOT ACTIVITY 4-10K, pack</t>
  </si>
  <si>
    <t>7-EC</t>
  </si>
  <si>
    <t>Valeriana EL CLÉRIGO, 100g</t>
  </si>
  <si>
    <t>7-GA</t>
  </si>
  <si>
    <t>Tinte BELLE-COLOR de GARNIER, N.8</t>
  </si>
  <si>
    <t>7-H</t>
  </si>
  <si>
    <t>Potito Ternera/Verdura HERO BABY, 250g</t>
  </si>
  <si>
    <t>7-L</t>
  </si>
  <si>
    <t>Lechuga Iceberg, 400gr</t>
  </si>
  <si>
    <t>7-LI</t>
  </si>
  <si>
    <t>Chocolate con Leche LINDT, 100g</t>
  </si>
  <si>
    <t>7-NE</t>
  </si>
  <si>
    <t>Bombones After Eight NESTLÉ, pack 200g</t>
  </si>
  <si>
    <t>7-P</t>
  </si>
  <si>
    <t>Patata Guisar 3 kg</t>
  </si>
  <si>
    <t>7-PS</t>
  </si>
  <si>
    <t>Peine escarpidor</t>
  </si>
  <si>
    <t>7-PT</t>
  </si>
  <si>
    <t>Peine de tenedor</t>
  </si>
  <si>
    <t>7-T</t>
  </si>
  <si>
    <t>Tomate Pera, 1kg</t>
  </si>
  <si>
    <t>8-AC</t>
  </si>
  <si>
    <t>Aceitunas Manzanilla JOLCA, bolsa 100g</t>
  </si>
  <si>
    <t>8-BC</t>
  </si>
  <si>
    <t>Batido de Fresa BIOCENTURY, 200g</t>
  </si>
  <si>
    <t>8-D</t>
  </si>
  <si>
    <t>Pañal DODOT Etapas, 13-18, pack</t>
  </si>
  <si>
    <t>8-EC</t>
  </si>
  <si>
    <t>Jalea Real EL CLÉRIGO, 230g</t>
  </si>
  <si>
    <t>8-H</t>
  </si>
  <si>
    <t>Tarrito Menestra/Cordero HERO BABY, 250g</t>
  </si>
  <si>
    <t>9-H</t>
  </si>
  <si>
    <t>Potito Frutas Variadas HERO BABY, 250g</t>
  </si>
  <si>
    <t>9-HP</t>
  </si>
  <si>
    <t>Jabón HENO DE PRAVIA, pastilla 125g</t>
  </si>
  <si>
    <t>9-N</t>
  </si>
  <si>
    <t>Papilla 5 Cereales NESTLÉ, 900g</t>
  </si>
  <si>
    <t>NOMBRE</t>
  </si>
  <si>
    <t>DNI</t>
  </si>
  <si>
    <t>FECHA NACIMIENTO</t>
  </si>
  <si>
    <t>TELÉFONO</t>
  </si>
  <si>
    <t>E-MAIL</t>
  </si>
  <si>
    <t>DIRECCIÓN</t>
  </si>
  <si>
    <t>TARJETA</t>
  </si>
  <si>
    <t>NÚMERO</t>
  </si>
  <si>
    <t>Josune Etxenagusia Fdez.</t>
  </si>
  <si>
    <t>12345678A</t>
  </si>
  <si>
    <t>944455555</t>
  </si>
  <si>
    <t>mailto:josune@yahoo.com#mailto:josune@yahoo.com#</t>
  </si>
  <si>
    <t>Ripa Kalea s/n - Bilbao</t>
  </si>
  <si>
    <t>g123456-123</t>
  </si>
  <si>
    <t>Iker Alonso Ruiz</t>
  </si>
  <si>
    <t>14123987N</t>
  </si>
  <si>
    <t>946012000</t>
  </si>
  <si>
    <t>Idoia Zugaza Etxeara</t>
  </si>
  <si>
    <t>14555671N</t>
  </si>
  <si>
    <t>946013333</t>
  </si>
  <si>
    <t>Avda. Zumalakarregi, 12, 3º - Bilbo</t>
  </si>
  <si>
    <t>Begoña Arrue Zurimendi</t>
  </si>
  <si>
    <t>21312333R</t>
  </si>
  <si>
    <t>943123123</t>
  </si>
  <si>
    <t>mailto:begoña@yahoo.es#mailto:begoña@yahoo.es#</t>
  </si>
  <si>
    <t>Zuberoa, 17 - Donosti</t>
  </si>
  <si>
    <t>n888965-11</t>
  </si>
  <si>
    <t>Idioa Suarez Olano</t>
  </si>
  <si>
    <t>21383899C</t>
  </si>
  <si>
    <t>630213815</t>
  </si>
  <si>
    <t>Plaza Bombero Etxaniz 1 - 4ºA</t>
  </si>
  <si>
    <t>Mikel Perez Olabarrieta</t>
  </si>
  <si>
    <t>30361212M</t>
  </si>
  <si>
    <t>630986543</t>
  </si>
  <si>
    <t>c/Pintor Losada 12 - 4ºE</t>
  </si>
  <si>
    <t>Patricia Fuentes Flores</t>
  </si>
  <si>
    <t>30672957S</t>
  </si>
  <si>
    <t>648277115</t>
  </si>
  <si>
    <t>c/Francisco Perez 15 - 3ºB</t>
  </si>
  <si>
    <t>Leire Urbaso Lopez</t>
  </si>
  <si>
    <t>31215245S</t>
  </si>
  <si>
    <t>946012331</t>
  </si>
  <si>
    <t>Avda. Ripa 83 - 2º Basauri</t>
  </si>
  <si>
    <t>n615382-12</t>
  </si>
  <si>
    <t>Koldo Alvarez Etxano</t>
  </si>
  <si>
    <t>34789812N</t>
  </si>
  <si>
    <t>944183972</t>
  </si>
  <si>
    <t>c/Perez Galdos 5 - 6ºD</t>
  </si>
  <si>
    <t>Ana Eguren García</t>
  </si>
  <si>
    <t>44189650M</t>
  </si>
  <si>
    <t>944789302</t>
  </si>
  <si>
    <t>mailto:ana.eguren@ehu.es#mailto:ana.eguren@ehu.es#</t>
  </si>
  <si>
    <t>Zumalakarregui, 68, Gernika</t>
  </si>
  <si>
    <t>k994563-098</t>
  </si>
  <si>
    <t>Miren Etxezarreta Uribe</t>
  </si>
  <si>
    <t>44889645G</t>
  </si>
  <si>
    <t>663980761</t>
  </si>
  <si>
    <t>mailto:miren@ehu.es#mailto:miren@ehu.es#</t>
  </si>
  <si>
    <t>Av. Navarra, 23, Getxo</t>
  </si>
  <si>
    <t>Olivia Alba Gonzalez</t>
  </si>
  <si>
    <t>54127611B</t>
  </si>
  <si>
    <t>944766932</t>
  </si>
  <si>
    <t>Avda Lehendakari Agirre 92 - 5ºC</t>
  </si>
  <si>
    <t>Laura Etxebarria Lopez</t>
  </si>
  <si>
    <t>54329133N</t>
  </si>
  <si>
    <t>648295401</t>
  </si>
  <si>
    <t>c/Rodriguez Arias 3 - 1ºA</t>
  </si>
  <si>
    <t>Inmaculada Zubiri Onandia</t>
  </si>
  <si>
    <t>66389278S</t>
  </si>
  <si>
    <t>629765414</t>
  </si>
  <si>
    <t>mailto:inma@ikasle.ehu.es#mailto:inma@ikasle.ehu.es#</t>
  </si>
  <si>
    <t>Casco Viejo, 8, Bilbao</t>
  </si>
  <si>
    <t>Imanol Martínez González</t>
  </si>
  <si>
    <t>72889046J</t>
  </si>
  <si>
    <t>946726647</t>
  </si>
  <si>
    <t>mailto:imanol@hotmail.com#mailto:imanol@hotmail.com#</t>
  </si>
  <si>
    <t>Mayor, 5, Gallarta</t>
  </si>
  <si>
    <t>b651238-55</t>
  </si>
  <si>
    <t>Antonio Fernández Ansa</t>
  </si>
  <si>
    <t>72997654H</t>
  </si>
  <si>
    <t>943776254</t>
  </si>
  <si>
    <t>mailto:antonio@ikasle.ehu.es#mailto:antonio@ikasle.ehu.es#</t>
  </si>
  <si>
    <t>Zuberoa, 14, Deba</t>
  </si>
  <si>
    <t>n649382-773</t>
  </si>
  <si>
    <t>Alvaro Gomez Alonso</t>
  </si>
  <si>
    <t>78225667N</t>
  </si>
  <si>
    <t>944752288</t>
  </si>
  <si>
    <t>mailto:roval@sarenet.es#mailto:roval@sarenet.es#</t>
  </si>
  <si>
    <t>Avda Lehendakari Agirre 70 - 7ºE</t>
  </si>
  <si>
    <t>Santiago Gonzalez Pinto</t>
  </si>
  <si>
    <t>78554912A</t>
  </si>
  <si>
    <t>630452288</t>
  </si>
  <si>
    <t>Avda Conde Eguilor 12 - 2ºB</t>
  </si>
  <si>
    <t>Ainhoa Olabarria Gonzalez</t>
  </si>
  <si>
    <t>78889134F</t>
  </si>
  <si>
    <t>944127835</t>
  </si>
  <si>
    <t>c/Rodriguez Arias 20 - 3ºC</t>
  </si>
  <si>
    <t>n649542-773</t>
  </si>
  <si>
    <t>Helbidea</t>
  </si>
  <si>
    <t>Compra</t>
  </si>
  <si>
    <t>Descuento</t>
  </si>
  <si>
    <t>O-N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</si>
</sst>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[$€-1]_-;\-* #,##0.00\ [$€-1]_-;_-* &quot;-&quot;??\ [$€-1]_-"/>
    <numFmt numFmtId="181" formatCode="d\-mmm\-yyyy"/>
    <numFmt numFmtId="182" formatCode="#,##0\ _P_t_s"/>
    <numFmt numFmtId="183" formatCode="[$$-2C0A]#,##0.00"/>
    <numFmt numFmtId="184" formatCode="#,##0\ [$€-1]"/>
    <numFmt numFmtId="185" formatCode="#,##0.00\ [$€-1]"/>
    <numFmt numFmtId="186" formatCode="[$-C0A]dddd\,\ dd&quot; de &quot;mmmm&quot; de &quot;yyyy"/>
    <numFmt numFmtId="187" formatCode="[$-C0A]d\ &quot;de&quot;\ mmmm\ &quot;de&quot;\ yyyy;@"/>
    <numFmt numFmtId="188" formatCode="#,##0.00\ &quot;€&quot;"/>
    <numFmt numFmtId="189" formatCode="#,##0_ ;\-#,##0\ "/>
    <numFmt numFmtId="190" formatCode="#,##0.00\ &quot;€&quot;;[Red]#,##0.00\ &quot;€&quot;"/>
    <numFmt numFmtId="191" formatCode="_-* #,##0.00\ [$€-1]_-;\-* #,##0.00\ [$€-1]_-;_-* &quot;-&quot;??\ [$€-1]_-;_-@_-"/>
  </numFmts>
  <fonts count="39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4"/>
      <color indexed="10"/>
      <name val="Comic Sans MS"/>
      <family val="4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omic Sans MS"/>
      <family val="4"/>
    </font>
    <font>
      <sz val="10"/>
      <color indexed="10"/>
      <name val="Comic Sans MS"/>
      <family val="4"/>
    </font>
    <font>
      <b/>
      <sz val="12"/>
      <name val="Bookman Old Style"/>
      <family val="1"/>
    </font>
    <font>
      <b/>
      <sz val="12"/>
      <name val="Georgia"/>
      <family val="1"/>
    </font>
    <font>
      <sz val="8"/>
      <name val="Tahoma"/>
      <family val="2"/>
    </font>
    <font>
      <sz val="10"/>
      <color indexed="8"/>
      <name val="Arial"/>
      <family val="2"/>
    </font>
    <font>
      <sz val="12"/>
      <name val="Bookman Old Style"/>
      <family val="1"/>
    </font>
    <font>
      <b/>
      <sz val="10"/>
      <name val="Bookman Old Style"/>
      <family val="1"/>
    </font>
    <font>
      <b/>
      <sz val="12"/>
      <color indexed="8"/>
      <name val="Bookman Old Style"/>
      <family val="1"/>
    </font>
    <font>
      <b/>
      <i/>
      <sz val="14"/>
      <color indexed="9"/>
      <name val="Monotype Corsiva"/>
      <family val="4"/>
    </font>
    <font>
      <b/>
      <i/>
      <sz val="14"/>
      <name val="Bookman Old Style"/>
      <family val="1"/>
    </font>
    <font>
      <i/>
      <sz val="12"/>
      <name val="Bookman Old Style"/>
      <family val="1"/>
    </font>
    <font>
      <b/>
      <i/>
      <sz val="12"/>
      <name val="Bookman Old Style"/>
      <family val="1"/>
    </font>
    <font>
      <b/>
      <i/>
      <sz val="12"/>
      <color indexed="8"/>
      <name val="Bookman Old Style"/>
      <family val="1"/>
    </font>
    <font>
      <i/>
      <sz val="14"/>
      <name val="Monotype Corsiva"/>
      <family val="4"/>
    </font>
    <font>
      <b/>
      <i/>
      <sz val="16"/>
      <name val="Monotype Corsiva"/>
      <family val="4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180" fontId="0" fillId="0" borderId="0" applyFon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5" fillId="24" borderId="2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5" fillId="5" borderId="0" xfId="0" applyFont="1" applyFill="1" applyBorder="1" applyAlignment="1">
      <alignment/>
    </xf>
    <xf numFmtId="180" fontId="25" fillId="5" borderId="0" xfId="45" applyFont="1" applyFill="1" applyBorder="1" applyAlignment="1">
      <alignment/>
    </xf>
    <xf numFmtId="187" fontId="25" fillId="16" borderId="10" xfId="0" applyNumberFormat="1" applyFont="1" applyFill="1" applyBorder="1" applyAlignment="1">
      <alignment/>
    </xf>
    <xf numFmtId="0" fontId="25" fillId="16" borderId="0" xfId="0" applyFont="1" applyFill="1" applyAlignment="1">
      <alignment/>
    </xf>
    <xf numFmtId="0" fontId="25" fillId="16" borderId="1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180" fontId="0" fillId="25" borderId="30" xfId="0" applyNumberFormat="1" applyFill="1" applyBorder="1" applyAlignment="1">
      <alignment/>
    </xf>
    <xf numFmtId="180" fontId="25" fillId="25" borderId="30" xfId="0" applyNumberFormat="1" applyFont="1" applyFill="1" applyBorder="1" applyAlignment="1">
      <alignment/>
    </xf>
    <xf numFmtId="0" fontId="25" fillId="5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20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17" borderId="30" xfId="0" applyFont="1" applyFill="1" applyBorder="1" applyAlignment="1">
      <alignment/>
    </xf>
    <xf numFmtId="0" fontId="2" fillId="17" borderId="31" xfId="0" applyFont="1" applyFill="1" applyBorder="1" applyAlignment="1">
      <alignment/>
    </xf>
    <xf numFmtId="180" fontId="25" fillId="17" borderId="31" xfId="0" applyNumberFormat="1" applyFont="1" applyFill="1" applyBorder="1" applyAlignment="1">
      <alignment/>
    </xf>
    <xf numFmtId="0" fontId="25" fillId="17" borderId="10" xfId="0" applyFont="1" applyFill="1" applyBorder="1" applyAlignment="1">
      <alignment/>
    </xf>
    <xf numFmtId="191" fontId="25" fillId="17" borderId="22" xfId="0" applyNumberFormat="1" applyFont="1" applyFill="1" applyBorder="1" applyAlignment="1">
      <alignment/>
    </xf>
    <xf numFmtId="9" fontId="30" fillId="17" borderId="0" xfId="0" applyNumberFormat="1" applyFont="1" applyFill="1" applyAlignment="1">
      <alignment/>
    </xf>
    <xf numFmtId="191" fontId="25" fillId="17" borderId="20" xfId="0" applyNumberFormat="1" applyFont="1" applyFill="1" applyBorder="1" applyAlignment="1">
      <alignment/>
    </xf>
    <xf numFmtId="0" fontId="2" fillId="17" borderId="13" xfId="0" applyFont="1" applyFill="1" applyBorder="1" applyAlignment="1">
      <alignment/>
    </xf>
    <xf numFmtId="180" fontId="25" fillId="17" borderId="32" xfId="0" applyNumberFormat="1" applyFont="1" applyFill="1" applyBorder="1" applyAlignment="1">
      <alignment/>
    </xf>
    <xf numFmtId="180" fontId="25" fillId="16" borderId="0" xfId="45" applyFont="1" applyFill="1" applyBorder="1" applyAlignment="1">
      <alignment/>
    </xf>
    <xf numFmtId="0" fontId="25" fillId="25" borderId="10" xfId="0" applyFont="1" applyFill="1" applyBorder="1" applyAlignment="1">
      <alignment/>
    </xf>
    <xf numFmtId="180" fontId="31" fillId="25" borderId="30" xfId="0" applyNumberFormat="1" applyFont="1" applyFill="1" applyBorder="1" applyAlignment="1">
      <alignment/>
    </xf>
    <xf numFmtId="0" fontId="25" fillId="26" borderId="10" xfId="0" applyFont="1" applyFill="1" applyBorder="1" applyAlignment="1">
      <alignment/>
    </xf>
    <xf numFmtId="9" fontId="30" fillId="26" borderId="0" xfId="0" applyNumberFormat="1" applyFont="1" applyFill="1" applyAlignment="1">
      <alignment/>
    </xf>
    <xf numFmtId="0" fontId="25" fillId="26" borderId="13" xfId="0" applyFont="1" applyFill="1" applyBorder="1" applyAlignment="1">
      <alignment/>
    </xf>
    <xf numFmtId="0" fontId="2" fillId="26" borderId="31" xfId="0" applyFont="1" applyFill="1" applyBorder="1" applyAlignment="1">
      <alignment/>
    </xf>
    <xf numFmtId="180" fontId="31" fillId="26" borderId="31" xfId="0" applyNumberFormat="1" applyFont="1" applyFill="1" applyBorder="1" applyAlignment="1">
      <alignment/>
    </xf>
    <xf numFmtId="191" fontId="31" fillId="26" borderId="22" xfId="0" applyNumberFormat="1" applyFont="1" applyFill="1" applyBorder="1" applyAlignment="1">
      <alignment/>
    </xf>
    <xf numFmtId="191" fontId="31" fillId="26" borderId="20" xfId="0" applyNumberFormat="1" applyFont="1" applyFill="1" applyBorder="1" applyAlignment="1">
      <alignment/>
    </xf>
    <xf numFmtId="180" fontId="31" fillId="26" borderId="32" xfId="0" applyNumberFormat="1" applyFont="1" applyFill="1" applyBorder="1" applyAlignment="1">
      <alignment/>
    </xf>
    <xf numFmtId="187" fontId="25" fillId="5" borderId="10" xfId="0" applyNumberFormat="1" applyFont="1" applyFill="1" applyBorder="1" applyAlignment="1">
      <alignment/>
    </xf>
    <xf numFmtId="0" fontId="25" fillId="5" borderId="0" xfId="0" applyFont="1" applyFill="1" applyAlignment="1">
      <alignment/>
    </xf>
    <xf numFmtId="0" fontId="29" fillId="0" borderId="0" xfId="0" applyFont="1" applyAlignment="1">
      <alignment/>
    </xf>
    <xf numFmtId="0" fontId="31" fillId="25" borderId="0" xfId="0" applyFont="1" applyFill="1" applyAlignment="1">
      <alignment/>
    </xf>
    <xf numFmtId="0" fontId="31" fillId="0" borderId="0" xfId="0" applyFont="1" applyFill="1" applyAlignment="1">
      <alignment/>
    </xf>
    <xf numFmtId="0" fontId="25" fillId="5" borderId="0" xfId="0" applyFont="1" applyFill="1" applyBorder="1" applyAlignment="1">
      <alignment/>
    </xf>
    <xf numFmtId="180" fontId="25" fillId="5" borderId="0" xfId="45" applyFont="1" applyFill="1" applyBorder="1" applyAlignment="1">
      <alignment/>
    </xf>
    <xf numFmtId="189" fontId="25" fillId="5" borderId="0" xfId="45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180" fontId="25" fillId="0" borderId="12" xfId="45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32" fillId="27" borderId="34" xfId="0" applyFont="1" applyFill="1" applyBorder="1" applyAlignment="1">
      <alignment horizontal="right"/>
    </xf>
    <xf numFmtId="180" fontId="32" fillId="27" borderId="34" xfId="45" applyFont="1" applyFill="1" applyBorder="1" applyAlignment="1">
      <alignment horizontal="right"/>
    </xf>
    <xf numFmtId="0" fontId="33" fillId="28" borderId="0" xfId="0" applyFont="1" applyFill="1" applyAlignment="1">
      <alignment/>
    </xf>
    <xf numFmtId="0" fontId="33" fillId="5" borderId="0" xfId="0" applyFont="1" applyFill="1" applyAlignment="1">
      <alignment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/>
    </xf>
    <xf numFmtId="0" fontId="34" fillId="5" borderId="0" xfId="0" applyFont="1" applyFill="1" applyAlignment="1">
      <alignment/>
    </xf>
    <xf numFmtId="0" fontId="34" fillId="0" borderId="0" xfId="0" applyFont="1" applyFill="1" applyAlignment="1">
      <alignment/>
    </xf>
    <xf numFmtId="0" fontId="36" fillId="17" borderId="0" xfId="0" applyFont="1" applyFill="1" applyAlignment="1">
      <alignment/>
    </xf>
    <xf numFmtId="0" fontId="37" fillId="5" borderId="0" xfId="0" applyFont="1" applyFill="1" applyAlignment="1">
      <alignment/>
    </xf>
    <xf numFmtId="0" fontId="37" fillId="0" borderId="0" xfId="0" applyFont="1" applyFill="1" applyAlignment="1">
      <alignment/>
    </xf>
    <xf numFmtId="14" fontId="37" fillId="5" borderId="0" xfId="0" applyNumberFormat="1" applyFont="1" applyFill="1" applyAlignment="1">
      <alignment/>
    </xf>
    <xf numFmtId="0" fontId="35" fillId="17" borderId="10" xfId="0" applyFont="1" applyFill="1" applyBorder="1" applyAlignment="1">
      <alignment/>
    </xf>
    <xf numFmtId="0" fontId="35" fillId="17" borderId="20" xfId="0" applyFont="1" applyFill="1" applyBorder="1" applyAlignment="1">
      <alignment/>
    </xf>
    <xf numFmtId="0" fontId="35" fillId="17" borderId="11" xfId="0" applyFont="1" applyFill="1" applyBorder="1" applyAlignment="1">
      <alignment/>
    </xf>
    <xf numFmtId="0" fontId="35" fillId="26" borderId="10" xfId="0" applyFont="1" applyFill="1" applyBorder="1" applyAlignment="1">
      <alignment/>
    </xf>
    <xf numFmtId="0" fontId="35" fillId="26" borderId="20" xfId="0" applyFont="1" applyFill="1" applyBorder="1" applyAlignment="1">
      <alignment/>
    </xf>
    <xf numFmtId="0" fontId="35" fillId="26" borderId="11" xfId="0" applyFont="1" applyFill="1" applyBorder="1" applyAlignment="1">
      <alignment/>
    </xf>
    <xf numFmtId="0" fontId="35" fillId="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4" fillId="29" borderId="35" xfId="0" applyFont="1" applyFill="1" applyBorder="1" applyAlignment="1">
      <alignment horizontal="center"/>
    </xf>
    <xf numFmtId="0" fontId="4" fillId="29" borderId="36" xfId="0" applyFont="1" applyFill="1" applyBorder="1" applyAlignment="1">
      <alignment horizontal="center"/>
    </xf>
    <xf numFmtId="0" fontId="4" fillId="29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justify" vertical="top" wrapText="1"/>
    </xf>
    <xf numFmtId="0" fontId="1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C22" sqref="C22:M26"/>
    </sheetView>
  </sheetViews>
  <sheetFormatPr defaultColWidth="11.421875" defaultRowHeight="12.75"/>
  <sheetData>
    <row r="2" ht="13.5" thickBot="1"/>
    <row r="3" spans="1:4" ht="21.75" thickBot="1">
      <c r="A3" s="99" t="s">
        <v>11</v>
      </c>
      <c r="B3" s="100"/>
      <c r="C3" s="100"/>
      <c r="D3" s="101"/>
    </row>
    <row r="4" spans="1:4" s="26" customFormat="1" ht="21.75" thickBot="1">
      <c r="A4" s="25"/>
      <c r="B4" s="25"/>
      <c r="C4" s="25"/>
      <c r="D4" s="25"/>
    </row>
    <row r="5" spans="1:13" s="26" customFormat="1" ht="21.75" thickBot="1">
      <c r="A5" s="24" t="s">
        <v>12</v>
      </c>
      <c r="B5" s="25"/>
      <c r="C5" s="102" t="s">
        <v>15</v>
      </c>
      <c r="D5" s="103"/>
      <c r="E5" s="103"/>
      <c r="F5" s="103"/>
      <c r="G5" s="103"/>
      <c r="H5" s="103"/>
      <c r="I5" s="103"/>
      <c r="J5" s="104"/>
      <c r="K5" s="104"/>
      <c r="L5" s="104"/>
      <c r="M5" s="104"/>
    </row>
    <row r="6" spans="1:13" s="26" customFormat="1" ht="21">
      <c r="A6" s="27"/>
      <c r="B6" s="25"/>
      <c r="C6" s="103"/>
      <c r="D6" s="103"/>
      <c r="E6" s="103"/>
      <c r="F6" s="103"/>
      <c r="G6" s="103"/>
      <c r="H6" s="103"/>
      <c r="I6" s="103"/>
      <c r="J6" s="104"/>
      <c r="K6" s="104"/>
      <c r="L6" s="104"/>
      <c r="M6" s="104"/>
    </row>
    <row r="7" spans="1:4" s="26" customFormat="1" ht="21.75" thickBot="1">
      <c r="A7" s="25"/>
      <c r="B7" s="25"/>
      <c r="C7" s="25"/>
      <c r="D7" s="25"/>
    </row>
    <row r="8" spans="1:13" ht="21.75" customHeight="1" thickBot="1">
      <c r="A8" s="24" t="s">
        <v>12</v>
      </c>
      <c r="C8" s="102" t="s">
        <v>16</v>
      </c>
      <c r="D8" s="105"/>
      <c r="E8" s="105"/>
      <c r="F8" s="105"/>
      <c r="G8" s="105"/>
      <c r="H8" s="105"/>
      <c r="I8" s="105"/>
      <c r="J8" s="104"/>
      <c r="K8" s="104"/>
      <c r="L8" s="104"/>
      <c r="M8" s="104"/>
    </row>
    <row r="9" spans="3:13" ht="12.75">
      <c r="C9" s="105"/>
      <c r="D9" s="105"/>
      <c r="E9" s="105"/>
      <c r="F9" s="105"/>
      <c r="G9" s="105"/>
      <c r="H9" s="105"/>
      <c r="I9" s="105"/>
      <c r="J9" s="104"/>
      <c r="K9" s="104"/>
      <c r="L9" s="104"/>
      <c r="M9" s="104"/>
    </row>
    <row r="10" spans="3:13" ht="12.75">
      <c r="C10" s="105"/>
      <c r="D10" s="105"/>
      <c r="E10" s="105"/>
      <c r="F10" s="105"/>
      <c r="G10" s="105"/>
      <c r="H10" s="105"/>
      <c r="I10" s="105"/>
      <c r="J10" s="104"/>
      <c r="K10" s="104"/>
      <c r="L10" s="104"/>
      <c r="M10" s="104"/>
    </row>
    <row r="11" spans="3:13" ht="12.75">
      <c r="C11" s="105"/>
      <c r="D11" s="105"/>
      <c r="E11" s="105"/>
      <c r="F11" s="105"/>
      <c r="G11" s="105"/>
      <c r="H11" s="105"/>
      <c r="I11" s="105"/>
      <c r="J11" s="104"/>
      <c r="K11" s="104"/>
      <c r="L11" s="104"/>
      <c r="M11" s="104"/>
    </row>
    <row r="12" spans="3:13" ht="12.75">
      <c r="C12" s="103"/>
      <c r="D12" s="103"/>
      <c r="E12" s="103"/>
      <c r="F12" s="103"/>
      <c r="G12" s="103"/>
      <c r="H12" s="103"/>
      <c r="I12" s="103"/>
      <c r="J12" s="104"/>
      <c r="K12" s="104"/>
      <c r="L12" s="104"/>
      <c r="M12" s="104"/>
    </row>
    <row r="13" spans="3:13" ht="12.75">
      <c r="C13" s="103"/>
      <c r="D13" s="103"/>
      <c r="E13" s="103"/>
      <c r="F13" s="103"/>
      <c r="G13" s="103"/>
      <c r="H13" s="103"/>
      <c r="I13" s="103"/>
      <c r="J13" s="104"/>
      <c r="K13" s="104"/>
      <c r="L13" s="104"/>
      <c r="M13" s="104"/>
    </row>
    <row r="14" spans="3:13" ht="13.5" customHeight="1">
      <c r="C14" s="103"/>
      <c r="D14" s="103"/>
      <c r="E14" s="103"/>
      <c r="F14" s="103"/>
      <c r="G14" s="103"/>
      <c r="H14" s="103"/>
      <c r="I14" s="103"/>
      <c r="J14" s="104"/>
      <c r="K14" s="104"/>
      <c r="L14" s="104"/>
      <c r="M14" s="104"/>
    </row>
    <row r="15" spans="3:13" ht="12.75">
      <c r="C15" s="103"/>
      <c r="D15" s="103"/>
      <c r="E15" s="103"/>
      <c r="F15" s="103"/>
      <c r="G15" s="103"/>
      <c r="H15" s="103"/>
      <c r="I15" s="103"/>
      <c r="J15" s="104"/>
      <c r="K15" s="104"/>
      <c r="L15" s="104"/>
      <c r="M15" s="104"/>
    </row>
    <row r="16" spans="3:13" ht="12.75">
      <c r="C16" s="103"/>
      <c r="D16" s="103"/>
      <c r="E16" s="103"/>
      <c r="F16" s="103"/>
      <c r="G16" s="103"/>
      <c r="H16" s="103"/>
      <c r="I16" s="103"/>
      <c r="J16" s="104"/>
      <c r="K16" s="104"/>
      <c r="L16" s="104"/>
      <c r="M16" s="104"/>
    </row>
    <row r="17" spans="3:13" ht="12.75">
      <c r="C17" s="103"/>
      <c r="D17" s="103"/>
      <c r="E17" s="103"/>
      <c r="F17" s="103"/>
      <c r="G17" s="103"/>
      <c r="H17" s="103"/>
      <c r="I17" s="103"/>
      <c r="J17" s="104"/>
      <c r="K17" s="104"/>
      <c r="L17" s="104"/>
      <c r="M17" s="104"/>
    </row>
    <row r="18" spans="3:13" ht="12.75">
      <c r="C18" s="103"/>
      <c r="D18" s="103"/>
      <c r="E18" s="103"/>
      <c r="F18" s="103"/>
      <c r="G18" s="103"/>
      <c r="H18" s="103"/>
      <c r="I18" s="103"/>
      <c r="J18" s="104"/>
      <c r="K18" s="104"/>
      <c r="L18" s="104"/>
      <c r="M18" s="104"/>
    </row>
    <row r="19" spans="3:13" ht="12.75">
      <c r="C19" s="103"/>
      <c r="D19" s="103"/>
      <c r="E19" s="103"/>
      <c r="F19" s="103"/>
      <c r="G19" s="103"/>
      <c r="H19" s="103"/>
      <c r="I19" s="103"/>
      <c r="J19" s="104"/>
      <c r="K19" s="104"/>
      <c r="L19" s="104"/>
      <c r="M19" s="104"/>
    </row>
    <row r="20" spans="3:13" ht="12.75"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3:13" ht="13.5" thickBot="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21.75" customHeight="1" thickBot="1">
      <c r="A22" s="24" t="s">
        <v>12</v>
      </c>
      <c r="C22" s="102" t="s">
        <v>31</v>
      </c>
      <c r="D22" s="105"/>
      <c r="E22" s="105"/>
      <c r="F22" s="105"/>
      <c r="G22" s="105"/>
      <c r="H22" s="105"/>
      <c r="I22" s="105"/>
      <c r="J22" s="103"/>
      <c r="K22" s="103"/>
      <c r="L22" s="103"/>
      <c r="M22" s="103"/>
    </row>
    <row r="23" spans="3:13" ht="13.5" customHeight="1">
      <c r="C23" s="105"/>
      <c r="D23" s="105"/>
      <c r="E23" s="105"/>
      <c r="F23" s="105"/>
      <c r="G23" s="105"/>
      <c r="H23" s="105"/>
      <c r="I23" s="105"/>
      <c r="J23" s="103"/>
      <c r="K23" s="103"/>
      <c r="L23" s="103"/>
      <c r="M23" s="103"/>
    </row>
    <row r="24" spans="3:13" ht="12.75">
      <c r="C24" s="105"/>
      <c r="D24" s="105"/>
      <c r="E24" s="105"/>
      <c r="F24" s="105"/>
      <c r="G24" s="105"/>
      <c r="H24" s="105"/>
      <c r="I24" s="105"/>
      <c r="J24" s="103"/>
      <c r="K24" s="103"/>
      <c r="L24" s="103"/>
      <c r="M24" s="103"/>
    </row>
    <row r="25" spans="3:13" ht="12.75"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3:13" ht="12.75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</sheetData>
  <sheetProtection/>
  <mergeCells count="4">
    <mergeCell ref="A3:D3"/>
    <mergeCell ref="C5:M6"/>
    <mergeCell ref="C8:M20"/>
    <mergeCell ref="C22:M2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4"/>
  <sheetViews>
    <sheetView zoomScalePageLayoutView="0" workbookViewId="0" topLeftCell="A1">
      <selection activeCell="G1" sqref="G1"/>
    </sheetView>
  </sheetViews>
  <sheetFormatPr defaultColWidth="11.421875" defaultRowHeight="12.75"/>
  <cols>
    <col min="2" max="2" width="8.8515625" style="0" customWidth="1"/>
    <col min="3" max="3" width="12.421875" style="0" customWidth="1"/>
    <col min="4" max="4" width="55.8515625" style="0" customWidth="1"/>
    <col min="5" max="5" width="19.140625" style="0" customWidth="1"/>
    <col min="6" max="6" width="12.421875" style="0" bestFit="1" customWidth="1"/>
  </cols>
  <sheetData>
    <row r="1" spans="2:6" ht="18.75">
      <c r="B1" s="79" t="s">
        <v>32</v>
      </c>
      <c r="C1" s="79" t="s">
        <v>33</v>
      </c>
      <c r="D1" s="79" t="s">
        <v>34</v>
      </c>
      <c r="E1" s="80" t="s">
        <v>35</v>
      </c>
      <c r="F1" s="80" t="s">
        <v>36</v>
      </c>
    </row>
    <row r="2" spans="1:6" ht="15.75">
      <c r="A2" s="70">
        <v>1</v>
      </c>
      <c r="B2" s="72" t="s">
        <v>17</v>
      </c>
      <c r="C2" s="72" t="s">
        <v>37</v>
      </c>
      <c r="D2" s="72" t="s">
        <v>38</v>
      </c>
      <c r="E2" s="73">
        <v>1.0399999618530273</v>
      </c>
      <c r="F2" s="74">
        <v>1594</v>
      </c>
    </row>
    <row r="3" spans="1:6" ht="15.75">
      <c r="A3" s="70">
        <v>2</v>
      </c>
      <c r="B3" s="72" t="s">
        <v>39</v>
      </c>
      <c r="C3" s="72" t="s">
        <v>40</v>
      </c>
      <c r="D3" s="72" t="s">
        <v>41</v>
      </c>
      <c r="E3" s="73">
        <v>0.6600000262260437</v>
      </c>
      <c r="F3" s="74">
        <v>1540</v>
      </c>
    </row>
    <row r="4" spans="1:6" ht="15.75">
      <c r="A4" s="70">
        <v>3</v>
      </c>
      <c r="B4" s="72" t="s">
        <v>42</v>
      </c>
      <c r="C4" s="72" t="s">
        <v>43</v>
      </c>
      <c r="D4" s="72" t="s">
        <v>44</v>
      </c>
      <c r="E4" s="73">
        <v>1.2200000286102295</v>
      </c>
      <c r="F4" s="74">
        <v>1605</v>
      </c>
    </row>
    <row r="5" spans="1:6" ht="15.75">
      <c r="A5" s="70">
        <v>4</v>
      </c>
      <c r="B5" s="72" t="s">
        <v>45</v>
      </c>
      <c r="C5" s="72" t="s">
        <v>46</v>
      </c>
      <c r="D5" s="72" t="s">
        <v>47</v>
      </c>
      <c r="E5" s="73">
        <v>0.27000001072883606</v>
      </c>
      <c r="F5" s="74">
        <v>1574</v>
      </c>
    </row>
    <row r="6" spans="1:6" ht="15.75">
      <c r="A6" s="70">
        <v>5</v>
      </c>
      <c r="B6" s="72" t="s">
        <v>48</v>
      </c>
      <c r="C6" s="72" t="s">
        <v>46</v>
      </c>
      <c r="D6" s="72" t="s">
        <v>49</v>
      </c>
      <c r="E6" s="73">
        <v>0.28999999165534973</v>
      </c>
      <c r="F6" s="74">
        <v>1544</v>
      </c>
    </row>
    <row r="7" spans="1:6" ht="15.75">
      <c r="A7" s="70">
        <v>6</v>
      </c>
      <c r="B7" s="72" t="s">
        <v>50</v>
      </c>
      <c r="C7" s="72" t="s">
        <v>40</v>
      </c>
      <c r="D7" s="72" t="s">
        <v>51</v>
      </c>
      <c r="E7" s="73">
        <v>0.44999998807907104</v>
      </c>
      <c r="F7" s="74">
        <v>1508</v>
      </c>
    </row>
    <row r="8" spans="1:6" ht="15.75">
      <c r="A8" s="70">
        <v>7</v>
      </c>
      <c r="B8" s="72" t="s">
        <v>52</v>
      </c>
      <c r="C8" s="72" t="s">
        <v>43</v>
      </c>
      <c r="D8" s="72" t="s">
        <v>53</v>
      </c>
      <c r="E8" s="73">
        <v>1.909999966621399</v>
      </c>
      <c r="F8" s="74">
        <v>1565</v>
      </c>
    </row>
    <row r="9" spans="1:6" ht="15.75">
      <c r="A9" s="70">
        <v>8</v>
      </c>
      <c r="B9" s="72" t="s">
        <v>18</v>
      </c>
      <c r="C9" s="72" t="s">
        <v>40</v>
      </c>
      <c r="D9" s="72" t="s">
        <v>54</v>
      </c>
      <c r="E9" s="73">
        <v>3.140000104904175</v>
      </c>
      <c r="F9" s="74">
        <v>1606</v>
      </c>
    </row>
    <row r="10" spans="1:6" ht="15.75">
      <c r="A10" s="70">
        <v>9</v>
      </c>
      <c r="B10" s="72" t="s">
        <v>19</v>
      </c>
      <c r="C10" s="72" t="s">
        <v>46</v>
      </c>
      <c r="D10" s="72" t="s">
        <v>55</v>
      </c>
      <c r="E10" s="73">
        <v>1.6699999570846558</v>
      </c>
      <c r="F10" s="74">
        <v>1595</v>
      </c>
    </row>
    <row r="11" spans="1:6" ht="15.75">
      <c r="A11" s="70">
        <v>10</v>
      </c>
      <c r="B11" s="72" t="s">
        <v>56</v>
      </c>
      <c r="C11" s="72" t="s">
        <v>46</v>
      </c>
      <c r="D11" s="72" t="s">
        <v>57</v>
      </c>
      <c r="E11" s="73">
        <v>2.130000114440918</v>
      </c>
      <c r="F11" s="74">
        <v>1579</v>
      </c>
    </row>
    <row r="12" spans="1:6" ht="15.75">
      <c r="A12" s="70">
        <v>11</v>
      </c>
      <c r="B12" s="72" t="s">
        <v>58</v>
      </c>
      <c r="C12" s="72" t="s">
        <v>40</v>
      </c>
      <c r="D12" s="72" t="s">
        <v>59</v>
      </c>
      <c r="E12" s="73">
        <v>3.5199999809265137</v>
      </c>
      <c r="F12" s="74">
        <v>1652</v>
      </c>
    </row>
    <row r="13" spans="1:6" ht="15.75">
      <c r="A13" s="70">
        <v>12</v>
      </c>
      <c r="B13" s="72" t="s">
        <v>60</v>
      </c>
      <c r="C13" s="72" t="s">
        <v>46</v>
      </c>
      <c r="D13" s="72" t="s">
        <v>61</v>
      </c>
      <c r="E13" s="73">
        <v>0.3400000035762787</v>
      </c>
      <c r="F13" s="74">
        <v>1515</v>
      </c>
    </row>
    <row r="14" spans="1:6" ht="15.75">
      <c r="A14" s="70">
        <v>13</v>
      </c>
      <c r="B14" s="72" t="s">
        <v>62</v>
      </c>
      <c r="C14" s="72" t="s">
        <v>40</v>
      </c>
      <c r="D14" s="72" t="s">
        <v>63</v>
      </c>
      <c r="E14" s="73">
        <v>3.0399999618530273</v>
      </c>
      <c r="F14" s="74">
        <v>1631</v>
      </c>
    </row>
    <row r="15" spans="1:6" ht="15.75">
      <c r="A15" s="70">
        <v>14</v>
      </c>
      <c r="B15" s="72" t="s">
        <v>64</v>
      </c>
      <c r="C15" s="72" t="s">
        <v>46</v>
      </c>
      <c r="D15" s="72" t="s">
        <v>65</v>
      </c>
      <c r="E15" s="73">
        <v>0.3100000023841858</v>
      </c>
      <c r="F15" s="74">
        <v>1596</v>
      </c>
    </row>
    <row r="16" spans="1:6" ht="15.75">
      <c r="A16" s="70">
        <v>15</v>
      </c>
      <c r="B16" s="72" t="s">
        <v>66</v>
      </c>
      <c r="C16" s="72" t="s">
        <v>43</v>
      </c>
      <c r="D16" s="72" t="s">
        <v>67</v>
      </c>
      <c r="E16" s="73">
        <v>1.350000023841858</v>
      </c>
      <c r="F16" s="74">
        <v>1548</v>
      </c>
    </row>
    <row r="17" spans="1:6" ht="15.75">
      <c r="A17" s="70">
        <v>16</v>
      </c>
      <c r="B17" s="72" t="s">
        <v>68</v>
      </c>
      <c r="C17" s="72" t="s">
        <v>43</v>
      </c>
      <c r="D17" s="72" t="s">
        <v>69</v>
      </c>
      <c r="E17" s="73">
        <v>0.9599999785423279</v>
      </c>
      <c r="F17" s="74">
        <v>1594</v>
      </c>
    </row>
    <row r="18" spans="1:6" ht="15.75">
      <c r="A18" s="70">
        <v>17</v>
      </c>
      <c r="B18" s="72" t="s">
        <v>70</v>
      </c>
      <c r="C18" s="72" t="s">
        <v>43</v>
      </c>
      <c r="D18" s="72" t="s">
        <v>71</v>
      </c>
      <c r="E18" s="73">
        <v>2.049999952316284</v>
      </c>
      <c r="F18" s="74">
        <v>1559</v>
      </c>
    </row>
    <row r="19" spans="1:6" ht="15.75">
      <c r="A19" s="70">
        <v>18</v>
      </c>
      <c r="B19" s="72" t="s">
        <v>20</v>
      </c>
      <c r="C19" s="72" t="s">
        <v>40</v>
      </c>
      <c r="D19" s="72" t="s">
        <v>72</v>
      </c>
      <c r="E19" s="73">
        <v>3.1500000953674316</v>
      </c>
      <c r="F19" s="74">
        <v>1670</v>
      </c>
    </row>
    <row r="20" spans="1:6" ht="15.75">
      <c r="A20" s="70">
        <v>19</v>
      </c>
      <c r="B20" s="72" t="s">
        <v>73</v>
      </c>
      <c r="C20" s="72" t="s">
        <v>46</v>
      </c>
      <c r="D20" s="72" t="s">
        <v>74</v>
      </c>
      <c r="E20" s="73">
        <v>0.33000001311302185</v>
      </c>
      <c r="F20" s="74">
        <v>1563</v>
      </c>
    </row>
    <row r="21" spans="1:6" ht="15.75">
      <c r="A21" s="70">
        <v>20</v>
      </c>
      <c r="B21" s="72" t="s">
        <v>75</v>
      </c>
      <c r="C21" s="72" t="s">
        <v>40</v>
      </c>
      <c r="D21" s="72" t="s">
        <v>76</v>
      </c>
      <c r="E21" s="73">
        <v>2.359999895095825</v>
      </c>
      <c r="F21" s="74">
        <v>1638</v>
      </c>
    </row>
    <row r="22" spans="1:6" ht="15.75">
      <c r="A22" s="70">
        <v>21</v>
      </c>
      <c r="B22" s="72" t="s">
        <v>77</v>
      </c>
      <c r="C22" s="72" t="s">
        <v>43</v>
      </c>
      <c r="D22" s="72" t="s">
        <v>78</v>
      </c>
      <c r="E22" s="73">
        <v>1.3799999952316284</v>
      </c>
      <c r="F22" s="74">
        <v>1584</v>
      </c>
    </row>
    <row r="23" spans="1:6" ht="15.75">
      <c r="A23" s="70">
        <v>22</v>
      </c>
      <c r="B23" s="72" t="s">
        <v>79</v>
      </c>
      <c r="C23" s="72" t="s">
        <v>43</v>
      </c>
      <c r="D23" s="72" t="s">
        <v>80</v>
      </c>
      <c r="E23" s="73">
        <v>1.1100000143051147</v>
      </c>
      <c r="F23" s="74">
        <v>1581</v>
      </c>
    </row>
    <row r="24" spans="1:6" ht="15.75">
      <c r="A24" s="70">
        <v>23</v>
      </c>
      <c r="B24" s="72" t="s">
        <v>81</v>
      </c>
      <c r="C24" s="72" t="s">
        <v>40</v>
      </c>
      <c r="D24" s="72" t="s">
        <v>82</v>
      </c>
      <c r="E24" s="73">
        <v>10.239999771118164</v>
      </c>
      <c r="F24" s="74">
        <v>8265</v>
      </c>
    </row>
    <row r="25" spans="1:6" ht="15.75">
      <c r="A25" s="70">
        <v>24</v>
      </c>
      <c r="B25" s="72" t="s">
        <v>83</v>
      </c>
      <c r="C25" s="72" t="s">
        <v>43</v>
      </c>
      <c r="D25" s="72" t="s">
        <v>84</v>
      </c>
      <c r="E25" s="73">
        <v>0.5699999928474426</v>
      </c>
      <c r="F25" s="74">
        <v>1586</v>
      </c>
    </row>
    <row r="26" spans="1:6" ht="15.75">
      <c r="A26" s="70">
        <v>25</v>
      </c>
      <c r="B26" s="72" t="s">
        <v>85</v>
      </c>
      <c r="C26" s="72" t="s">
        <v>37</v>
      </c>
      <c r="D26" s="72" t="s">
        <v>86</v>
      </c>
      <c r="E26" s="73">
        <v>1.9299999475479126</v>
      </c>
      <c r="F26" s="74">
        <v>1531</v>
      </c>
    </row>
    <row r="27" spans="1:6" ht="15.75">
      <c r="A27" s="70">
        <v>26</v>
      </c>
      <c r="B27" s="72" t="s">
        <v>87</v>
      </c>
      <c r="C27" s="72" t="s">
        <v>40</v>
      </c>
      <c r="D27" s="72" t="s">
        <v>88</v>
      </c>
      <c r="E27" s="73">
        <v>2.0899999141693115</v>
      </c>
      <c r="F27" s="74">
        <v>1592</v>
      </c>
    </row>
    <row r="28" spans="1:6" ht="15.75">
      <c r="A28" s="70">
        <v>27</v>
      </c>
      <c r="B28" s="72" t="s">
        <v>89</v>
      </c>
      <c r="C28" s="72" t="s">
        <v>40</v>
      </c>
      <c r="D28" s="72" t="s">
        <v>90</v>
      </c>
      <c r="E28" s="73">
        <v>3.3299999237060547</v>
      </c>
      <c r="F28" s="74">
        <v>1648</v>
      </c>
    </row>
    <row r="29" spans="1:6" ht="15.75">
      <c r="A29" s="70">
        <v>28</v>
      </c>
      <c r="B29" s="72" t="s">
        <v>91</v>
      </c>
      <c r="C29" s="72" t="s">
        <v>40</v>
      </c>
      <c r="D29" s="72" t="s">
        <v>92</v>
      </c>
      <c r="E29" s="73">
        <v>1.25</v>
      </c>
      <c r="F29" s="74">
        <v>1549</v>
      </c>
    </row>
    <row r="30" spans="1:6" ht="15.75">
      <c r="A30" s="70">
        <v>29</v>
      </c>
      <c r="B30" s="72" t="s">
        <v>93</v>
      </c>
      <c r="C30" s="72" t="s">
        <v>40</v>
      </c>
      <c r="D30" s="72" t="s">
        <v>94</v>
      </c>
      <c r="E30" s="73">
        <v>0.7300000190734863</v>
      </c>
      <c r="F30" s="74">
        <v>1538</v>
      </c>
    </row>
    <row r="31" spans="1:6" ht="15.75">
      <c r="A31" s="70">
        <v>30</v>
      </c>
      <c r="B31" s="72" t="s">
        <v>95</v>
      </c>
      <c r="C31" s="72" t="s">
        <v>46</v>
      </c>
      <c r="D31" s="72" t="s">
        <v>96</v>
      </c>
      <c r="E31" s="73">
        <v>1.7300000190734863</v>
      </c>
      <c r="F31" s="74">
        <v>1564</v>
      </c>
    </row>
    <row r="32" spans="1:6" ht="15.75">
      <c r="A32" s="70">
        <v>31</v>
      </c>
      <c r="B32" s="72" t="s">
        <v>97</v>
      </c>
      <c r="C32" s="72" t="s">
        <v>43</v>
      </c>
      <c r="D32" s="72" t="s">
        <v>98</v>
      </c>
      <c r="E32" s="73">
        <v>1.1200000047683716</v>
      </c>
      <c r="F32" s="74">
        <v>1577</v>
      </c>
    </row>
    <row r="33" spans="1:6" ht="15.75">
      <c r="A33" s="70">
        <v>32</v>
      </c>
      <c r="B33" s="72" t="s">
        <v>99</v>
      </c>
      <c r="C33" s="72" t="s">
        <v>46</v>
      </c>
      <c r="D33" s="72" t="s">
        <v>100</v>
      </c>
      <c r="E33" s="73">
        <v>2.930000066757202</v>
      </c>
      <c r="F33" s="74">
        <v>1575</v>
      </c>
    </row>
    <row r="34" spans="1:6" ht="15.75">
      <c r="A34" s="70">
        <v>33</v>
      </c>
      <c r="B34" s="72" t="s">
        <v>101</v>
      </c>
      <c r="C34" s="72" t="s">
        <v>40</v>
      </c>
      <c r="D34" s="72" t="s">
        <v>102</v>
      </c>
      <c r="E34" s="73">
        <v>2.3299999237060547</v>
      </c>
      <c r="F34" s="74">
        <v>1606</v>
      </c>
    </row>
    <row r="35" spans="1:6" ht="15.75">
      <c r="A35" s="70">
        <v>34</v>
      </c>
      <c r="B35" s="72" t="s">
        <v>103</v>
      </c>
      <c r="C35" s="72" t="s">
        <v>40</v>
      </c>
      <c r="D35" s="72" t="s">
        <v>104</v>
      </c>
      <c r="E35" s="73">
        <v>2.450000047683716</v>
      </c>
      <c r="F35" s="74">
        <v>1569</v>
      </c>
    </row>
    <row r="36" spans="1:6" ht="15.75">
      <c r="A36" s="70">
        <v>35</v>
      </c>
      <c r="B36" s="72" t="s">
        <v>105</v>
      </c>
      <c r="C36" s="72" t="s">
        <v>40</v>
      </c>
      <c r="D36" s="72" t="s">
        <v>106</v>
      </c>
      <c r="E36" s="73">
        <v>2.130000114440918</v>
      </c>
      <c r="F36" s="74">
        <v>1556</v>
      </c>
    </row>
    <row r="37" spans="1:6" ht="15.75">
      <c r="A37" s="70">
        <v>36</v>
      </c>
      <c r="B37" s="72" t="s">
        <v>107</v>
      </c>
      <c r="C37" s="72" t="s">
        <v>108</v>
      </c>
      <c r="D37" s="72" t="s">
        <v>109</v>
      </c>
      <c r="E37" s="73">
        <v>1.1399999856948853</v>
      </c>
      <c r="F37" s="74">
        <v>1559</v>
      </c>
    </row>
    <row r="38" spans="1:6" ht="15.75">
      <c r="A38" s="70">
        <v>37</v>
      </c>
      <c r="B38" s="72" t="s">
        <v>21</v>
      </c>
      <c r="C38" s="72" t="s">
        <v>108</v>
      </c>
      <c r="D38" s="72" t="s">
        <v>110</v>
      </c>
      <c r="E38" s="73">
        <v>0.8999999761581421</v>
      </c>
      <c r="F38" s="74">
        <v>1587</v>
      </c>
    </row>
    <row r="39" spans="1:6" ht="15.75">
      <c r="A39" s="70">
        <v>38</v>
      </c>
      <c r="B39" s="72" t="s">
        <v>111</v>
      </c>
      <c r="C39" s="72" t="s">
        <v>108</v>
      </c>
      <c r="D39" s="72" t="s">
        <v>112</v>
      </c>
      <c r="E39" s="73">
        <v>1.2300000190734863</v>
      </c>
      <c r="F39" s="74">
        <v>1600</v>
      </c>
    </row>
    <row r="40" spans="1:6" ht="15.75">
      <c r="A40" s="70">
        <v>39</v>
      </c>
      <c r="B40" s="72" t="s">
        <v>113</v>
      </c>
      <c r="C40" s="72" t="s">
        <v>46</v>
      </c>
      <c r="D40" s="72" t="s">
        <v>114</v>
      </c>
      <c r="E40" s="73">
        <v>1.6699999570846558</v>
      </c>
      <c r="F40" s="74">
        <v>1614</v>
      </c>
    </row>
    <row r="41" spans="1:6" ht="15.75">
      <c r="A41" s="70">
        <v>40</v>
      </c>
      <c r="B41" s="72" t="s">
        <v>115</v>
      </c>
      <c r="C41" s="72" t="s">
        <v>108</v>
      </c>
      <c r="D41" s="72" t="s">
        <v>116</v>
      </c>
      <c r="E41" s="73">
        <v>1.2300000190734863</v>
      </c>
      <c r="F41" s="74">
        <v>1620</v>
      </c>
    </row>
    <row r="42" spans="1:6" ht="15.75">
      <c r="A42" s="70">
        <v>41</v>
      </c>
      <c r="B42" s="72" t="s">
        <v>117</v>
      </c>
      <c r="C42" s="72" t="s">
        <v>46</v>
      </c>
      <c r="D42" s="72" t="s">
        <v>118</v>
      </c>
      <c r="E42" s="73">
        <v>0.3400000035762787</v>
      </c>
      <c r="F42" s="74">
        <v>1511</v>
      </c>
    </row>
    <row r="43" spans="1:6" ht="15.75">
      <c r="A43" s="70">
        <v>42</v>
      </c>
      <c r="B43" s="72" t="s">
        <v>119</v>
      </c>
      <c r="C43" s="72" t="s">
        <v>40</v>
      </c>
      <c r="D43" s="72" t="s">
        <v>120</v>
      </c>
      <c r="E43" s="73">
        <v>2.309999942779541</v>
      </c>
      <c r="F43" s="74">
        <v>1613</v>
      </c>
    </row>
    <row r="44" spans="1:6" ht="15.75">
      <c r="A44" s="70">
        <v>43</v>
      </c>
      <c r="B44" s="72" t="s">
        <v>121</v>
      </c>
      <c r="C44" s="72" t="s">
        <v>46</v>
      </c>
      <c r="D44" s="72" t="s">
        <v>122</v>
      </c>
      <c r="E44" s="73">
        <v>0.38999998569488525</v>
      </c>
      <c r="F44" s="74">
        <v>1590</v>
      </c>
    </row>
    <row r="45" spans="1:6" ht="15.75">
      <c r="A45" s="70">
        <v>44</v>
      </c>
      <c r="B45" s="72" t="s">
        <v>123</v>
      </c>
      <c r="C45" s="72" t="s">
        <v>43</v>
      </c>
      <c r="D45" s="72" t="s">
        <v>124</v>
      </c>
      <c r="E45" s="73">
        <v>0.6200000047683716</v>
      </c>
      <c r="F45" s="74">
        <v>1523</v>
      </c>
    </row>
    <row r="46" spans="1:6" ht="15.75">
      <c r="A46" s="70">
        <v>45</v>
      </c>
      <c r="B46" s="72" t="s">
        <v>125</v>
      </c>
      <c r="C46" s="72" t="s">
        <v>43</v>
      </c>
      <c r="D46" s="72" t="s">
        <v>126</v>
      </c>
      <c r="E46" s="73">
        <v>0.9599999785423279</v>
      </c>
      <c r="F46" s="74">
        <v>1595</v>
      </c>
    </row>
    <row r="47" spans="1:6" ht="15.75">
      <c r="A47" s="70">
        <v>46</v>
      </c>
      <c r="B47" s="72" t="s">
        <v>127</v>
      </c>
      <c r="C47" s="72" t="s">
        <v>43</v>
      </c>
      <c r="D47" s="72" t="s">
        <v>128</v>
      </c>
      <c r="E47" s="73">
        <v>2.819999933242798</v>
      </c>
      <c r="F47" s="74">
        <v>1633</v>
      </c>
    </row>
    <row r="48" spans="1:6" ht="15.75">
      <c r="A48" s="70">
        <v>47</v>
      </c>
      <c r="B48" s="72" t="s">
        <v>129</v>
      </c>
      <c r="C48" s="72" t="s">
        <v>46</v>
      </c>
      <c r="D48" s="72" t="s">
        <v>130</v>
      </c>
      <c r="E48" s="73">
        <v>0.33000001311302185</v>
      </c>
      <c r="F48" s="74">
        <v>1544</v>
      </c>
    </row>
    <row r="49" spans="1:6" ht="15.75">
      <c r="A49" s="70">
        <v>48</v>
      </c>
      <c r="B49" s="72" t="s">
        <v>131</v>
      </c>
      <c r="C49" s="72" t="s">
        <v>43</v>
      </c>
      <c r="D49" s="72" t="s">
        <v>132</v>
      </c>
      <c r="E49" s="73">
        <v>1.1699999570846558</v>
      </c>
      <c r="F49" s="74">
        <v>1573</v>
      </c>
    </row>
    <row r="50" spans="1:6" ht="15.75">
      <c r="A50" s="70">
        <v>49</v>
      </c>
      <c r="B50" s="72" t="s">
        <v>133</v>
      </c>
      <c r="C50" s="72" t="s">
        <v>108</v>
      </c>
      <c r="D50" s="72" t="s">
        <v>134</v>
      </c>
      <c r="E50" s="73">
        <v>0.8199999928474426</v>
      </c>
      <c r="F50" s="74">
        <v>8320</v>
      </c>
    </row>
    <row r="51" spans="1:6" ht="15.75">
      <c r="A51" s="70">
        <v>50</v>
      </c>
      <c r="B51" s="72" t="s">
        <v>135</v>
      </c>
      <c r="C51" s="72" t="s">
        <v>108</v>
      </c>
      <c r="D51" s="72" t="s">
        <v>136</v>
      </c>
      <c r="E51" s="73">
        <v>3.75</v>
      </c>
      <c r="F51" s="74">
        <v>1617</v>
      </c>
    </row>
    <row r="52" spans="1:6" ht="15.75">
      <c r="A52" s="70">
        <v>51</v>
      </c>
      <c r="B52" s="72" t="s">
        <v>137</v>
      </c>
      <c r="C52" s="72" t="s">
        <v>108</v>
      </c>
      <c r="D52" s="72" t="s">
        <v>138</v>
      </c>
      <c r="E52" s="73">
        <v>1.399999976158142</v>
      </c>
      <c r="F52" s="74">
        <v>8230</v>
      </c>
    </row>
    <row r="53" spans="1:6" ht="15.75">
      <c r="A53" s="70">
        <v>52</v>
      </c>
      <c r="B53" s="72" t="s">
        <v>139</v>
      </c>
      <c r="C53" s="72" t="s">
        <v>37</v>
      </c>
      <c r="D53" s="72" t="s">
        <v>140</v>
      </c>
      <c r="E53" s="73">
        <v>1.0399999618530273</v>
      </c>
      <c r="F53" s="74">
        <v>1601</v>
      </c>
    </row>
    <row r="54" spans="1:6" ht="15.75">
      <c r="A54" s="70">
        <v>53</v>
      </c>
      <c r="B54" s="72" t="s">
        <v>141</v>
      </c>
      <c r="C54" s="72" t="s">
        <v>108</v>
      </c>
      <c r="D54" s="72" t="s">
        <v>142</v>
      </c>
      <c r="E54" s="73">
        <v>1.5399999618530273</v>
      </c>
      <c r="F54" s="74">
        <v>8285</v>
      </c>
    </row>
    <row r="55" spans="1:6" ht="15.75">
      <c r="A55" s="70">
        <v>54</v>
      </c>
      <c r="B55" s="72" t="s">
        <v>143</v>
      </c>
      <c r="C55" s="72" t="s">
        <v>108</v>
      </c>
      <c r="D55" s="72" t="s">
        <v>144</v>
      </c>
      <c r="E55" s="73">
        <v>1.1399999856948853</v>
      </c>
      <c r="F55" s="74">
        <v>1600</v>
      </c>
    </row>
    <row r="56" spans="1:6" ht="15.75">
      <c r="A56" s="70">
        <v>55</v>
      </c>
      <c r="B56" s="72" t="s">
        <v>145</v>
      </c>
      <c r="C56" s="72" t="s">
        <v>40</v>
      </c>
      <c r="D56" s="72" t="s">
        <v>146</v>
      </c>
      <c r="E56" s="73">
        <v>0.7300000190734863</v>
      </c>
      <c r="F56" s="74">
        <v>1583</v>
      </c>
    </row>
    <row r="57" spans="1:6" ht="15.75">
      <c r="A57" s="70">
        <v>56</v>
      </c>
      <c r="B57" s="72" t="s">
        <v>147</v>
      </c>
      <c r="C57" s="72" t="s">
        <v>108</v>
      </c>
      <c r="D57" s="72" t="s">
        <v>148</v>
      </c>
      <c r="E57" s="73">
        <v>1.2300000190734863</v>
      </c>
      <c r="F57" s="74">
        <v>1650</v>
      </c>
    </row>
    <row r="58" spans="1:6" ht="15.75">
      <c r="A58" s="70">
        <v>57</v>
      </c>
      <c r="B58" s="72" t="s">
        <v>149</v>
      </c>
      <c r="C58" s="72" t="s">
        <v>108</v>
      </c>
      <c r="D58" s="72" t="s">
        <v>150</v>
      </c>
      <c r="E58" s="73">
        <v>1.2200000286102295</v>
      </c>
      <c r="F58" s="74">
        <v>1550</v>
      </c>
    </row>
    <row r="59" spans="1:6" ht="15.75">
      <c r="A59" s="70">
        <v>58</v>
      </c>
      <c r="B59" s="72" t="s">
        <v>151</v>
      </c>
      <c r="C59" s="72" t="s">
        <v>108</v>
      </c>
      <c r="D59" s="72" t="s">
        <v>152</v>
      </c>
      <c r="E59" s="73">
        <v>1.3700000047683716</v>
      </c>
      <c r="F59" s="74">
        <v>1564</v>
      </c>
    </row>
    <row r="60" spans="1:6" ht="15.75">
      <c r="A60" s="70">
        <v>59</v>
      </c>
      <c r="B60" s="72" t="s">
        <v>153</v>
      </c>
      <c r="C60" s="72" t="s">
        <v>108</v>
      </c>
      <c r="D60" s="72" t="s">
        <v>154</v>
      </c>
      <c r="E60" s="73">
        <v>2.190000057220459</v>
      </c>
      <c r="F60" s="74">
        <v>1586</v>
      </c>
    </row>
    <row r="61" spans="1:6" ht="15.75">
      <c r="A61" s="70">
        <v>60</v>
      </c>
      <c r="B61" s="72" t="s">
        <v>155</v>
      </c>
      <c r="C61" s="72" t="s">
        <v>43</v>
      </c>
      <c r="D61" s="72" t="s">
        <v>156</v>
      </c>
      <c r="E61" s="73">
        <v>0.9599999785423279</v>
      </c>
      <c r="F61" s="74">
        <v>1538</v>
      </c>
    </row>
    <row r="62" spans="1:6" ht="15.75">
      <c r="A62" s="70">
        <v>61</v>
      </c>
      <c r="B62" s="72" t="s">
        <v>22</v>
      </c>
      <c r="C62" s="72" t="s">
        <v>43</v>
      </c>
      <c r="D62" s="72" t="s">
        <v>157</v>
      </c>
      <c r="E62" s="73">
        <v>1.649999976158142</v>
      </c>
      <c r="F62" s="74">
        <v>1544</v>
      </c>
    </row>
    <row r="63" spans="1:6" ht="15.75">
      <c r="A63" s="70">
        <v>62</v>
      </c>
      <c r="B63" s="72" t="s">
        <v>158</v>
      </c>
      <c r="C63" s="72" t="s">
        <v>43</v>
      </c>
      <c r="D63" s="72" t="s">
        <v>159</v>
      </c>
      <c r="E63" s="73">
        <v>0.5299999713897705</v>
      </c>
      <c r="F63" s="74">
        <v>1533</v>
      </c>
    </row>
    <row r="64" spans="1:6" ht="15.75">
      <c r="A64" s="70">
        <v>63</v>
      </c>
      <c r="B64" s="72" t="s">
        <v>160</v>
      </c>
      <c r="C64" s="72" t="s">
        <v>37</v>
      </c>
      <c r="D64" s="72" t="s">
        <v>161</v>
      </c>
      <c r="E64" s="73">
        <v>1.0399999618530273</v>
      </c>
      <c r="F64" s="74">
        <v>1565</v>
      </c>
    </row>
    <row r="65" spans="1:6" ht="15.75">
      <c r="A65" s="70">
        <v>64</v>
      </c>
      <c r="B65" s="72" t="s">
        <v>162</v>
      </c>
      <c r="C65" s="72" t="s">
        <v>43</v>
      </c>
      <c r="D65" s="72" t="s">
        <v>163</v>
      </c>
      <c r="E65" s="73">
        <v>0.5400000214576721</v>
      </c>
      <c r="F65" s="74">
        <v>1515</v>
      </c>
    </row>
    <row r="66" spans="1:6" ht="15.75">
      <c r="A66" s="70">
        <v>65</v>
      </c>
      <c r="B66" s="72" t="s">
        <v>164</v>
      </c>
      <c r="C66" s="72" t="s">
        <v>43</v>
      </c>
      <c r="D66" s="72" t="s">
        <v>165</v>
      </c>
      <c r="E66" s="73">
        <v>1.4800000190734863</v>
      </c>
      <c r="F66" s="74">
        <v>1586</v>
      </c>
    </row>
    <row r="67" spans="1:6" ht="15.75">
      <c r="A67" s="70">
        <v>66</v>
      </c>
      <c r="B67" s="72" t="s">
        <v>166</v>
      </c>
      <c r="C67" s="72" t="s">
        <v>37</v>
      </c>
      <c r="D67" s="72" t="s">
        <v>167</v>
      </c>
      <c r="E67" s="73">
        <v>1.0399999618530273</v>
      </c>
      <c r="F67" s="74">
        <v>1534</v>
      </c>
    </row>
    <row r="68" spans="1:6" ht="15.75">
      <c r="A68" s="70">
        <v>67</v>
      </c>
      <c r="B68" s="72" t="s">
        <v>168</v>
      </c>
      <c r="C68" s="72" t="s">
        <v>169</v>
      </c>
      <c r="D68" s="72" t="s">
        <v>170</v>
      </c>
      <c r="E68" s="73">
        <v>1.25</v>
      </c>
      <c r="F68" s="74">
        <v>1545</v>
      </c>
    </row>
    <row r="69" spans="1:6" ht="15.75">
      <c r="A69" s="70">
        <v>68</v>
      </c>
      <c r="B69" s="72" t="s">
        <v>171</v>
      </c>
      <c r="C69" s="72" t="s">
        <v>172</v>
      </c>
      <c r="D69" s="72" t="s">
        <v>173</v>
      </c>
      <c r="E69" s="73">
        <v>0.9900000095367432</v>
      </c>
      <c r="F69" s="74">
        <v>1569</v>
      </c>
    </row>
    <row r="70" spans="1:6" ht="15.75">
      <c r="A70" s="70">
        <v>69</v>
      </c>
      <c r="B70" s="72" t="s">
        <v>174</v>
      </c>
      <c r="C70" s="72" t="s">
        <v>169</v>
      </c>
      <c r="D70" s="72" t="s">
        <v>175</v>
      </c>
      <c r="E70" s="73">
        <v>2.059999942779541</v>
      </c>
      <c r="F70" s="74">
        <v>1598</v>
      </c>
    </row>
    <row r="71" spans="1:6" ht="15.75">
      <c r="A71" s="70">
        <v>70</v>
      </c>
      <c r="B71" s="72" t="s">
        <v>176</v>
      </c>
      <c r="C71" s="72" t="s">
        <v>172</v>
      </c>
      <c r="D71" s="72" t="s">
        <v>177</v>
      </c>
      <c r="E71" s="73">
        <v>4.659999847412109</v>
      </c>
      <c r="F71" s="74">
        <v>1614</v>
      </c>
    </row>
    <row r="72" spans="1:6" ht="15.75">
      <c r="A72" s="70">
        <v>71</v>
      </c>
      <c r="B72" s="72" t="s">
        <v>178</v>
      </c>
      <c r="C72" s="72" t="s">
        <v>179</v>
      </c>
      <c r="D72" s="72" t="s">
        <v>180</v>
      </c>
      <c r="E72" s="73">
        <v>2.4200000762939453</v>
      </c>
      <c r="F72" s="74">
        <v>1555</v>
      </c>
    </row>
    <row r="73" spans="1:6" ht="15.75">
      <c r="A73" s="70">
        <v>72</v>
      </c>
      <c r="B73" s="72" t="s">
        <v>181</v>
      </c>
      <c r="C73" s="72" t="s">
        <v>179</v>
      </c>
      <c r="D73" s="72" t="s">
        <v>182</v>
      </c>
      <c r="E73" s="73">
        <v>1.9299999475479126</v>
      </c>
      <c r="F73" s="74">
        <v>1570</v>
      </c>
    </row>
    <row r="74" spans="1:6" ht="15.75">
      <c r="A74" s="70">
        <v>73</v>
      </c>
      <c r="B74" s="72" t="s">
        <v>183</v>
      </c>
      <c r="C74" s="72" t="s">
        <v>184</v>
      </c>
      <c r="D74" s="72" t="s">
        <v>185</v>
      </c>
      <c r="E74" s="73">
        <v>4.940000057220459</v>
      </c>
      <c r="F74" s="74">
        <v>1695</v>
      </c>
    </row>
    <row r="75" spans="1:6" ht="15.75">
      <c r="A75" s="70">
        <v>74</v>
      </c>
      <c r="B75" s="72" t="s">
        <v>186</v>
      </c>
      <c r="C75" s="72" t="s">
        <v>179</v>
      </c>
      <c r="D75" s="72" t="s">
        <v>187</v>
      </c>
      <c r="E75" s="73">
        <v>1.7300000190734863</v>
      </c>
      <c r="F75" s="74">
        <v>1568</v>
      </c>
    </row>
    <row r="76" spans="1:6" ht="15.75">
      <c r="A76" s="70">
        <v>75</v>
      </c>
      <c r="B76" s="72" t="s">
        <v>23</v>
      </c>
      <c r="C76" s="72" t="s">
        <v>169</v>
      </c>
      <c r="D76" s="72" t="s">
        <v>188</v>
      </c>
      <c r="E76" s="73">
        <v>2.240000009536743</v>
      </c>
      <c r="F76" s="74">
        <v>1595</v>
      </c>
    </row>
    <row r="77" spans="1:6" ht="15.75">
      <c r="A77" s="70">
        <v>76</v>
      </c>
      <c r="B77" s="72" t="s">
        <v>24</v>
      </c>
      <c r="C77" s="72" t="s">
        <v>172</v>
      </c>
      <c r="D77" s="72" t="s">
        <v>189</v>
      </c>
      <c r="E77" s="73">
        <v>1.1699999570846558</v>
      </c>
      <c r="F77" s="74">
        <v>1524</v>
      </c>
    </row>
    <row r="78" spans="1:6" ht="15.75">
      <c r="A78" s="70">
        <v>77</v>
      </c>
      <c r="B78" s="72" t="s">
        <v>25</v>
      </c>
      <c r="C78" s="72" t="s">
        <v>169</v>
      </c>
      <c r="D78" s="72" t="s">
        <v>190</v>
      </c>
      <c r="E78" s="73">
        <v>0.9800000190734863</v>
      </c>
      <c r="F78" s="74">
        <v>1543</v>
      </c>
    </row>
    <row r="79" spans="1:6" ht="15.75">
      <c r="A79" s="70">
        <v>78</v>
      </c>
      <c r="B79" s="72" t="s">
        <v>26</v>
      </c>
      <c r="C79" s="72" t="s">
        <v>179</v>
      </c>
      <c r="D79" s="72" t="s">
        <v>191</v>
      </c>
      <c r="E79" s="73">
        <v>2.1700000762939453</v>
      </c>
      <c r="F79" s="74">
        <v>1588</v>
      </c>
    </row>
    <row r="80" spans="1:6" ht="15.75">
      <c r="A80" s="70">
        <v>79</v>
      </c>
      <c r="B80" s="72" t="s">
        <v>192</v>
      </c>
      <c r="C80" s="72" t="s">
        <v>179</v>
      </c>
      <c r="D80" s="72" t="s">
        <v>193</v>
      </c>
      <c r="E80" s="73">
        <v>5.400000095367432</v>
      </c>
      <c r="F80" s="74">
        <v>8622</v>
      </c>
    </row>
    <row r="81" spans="1:6" ht="15.75">
      <c r="A81" s="70">
        <v>80</v>
      </c>
      <c r="B81" s="72" t="s">
        <v>194</v>
      </c>
      <c r="C81" s="72" t="s">
        <v>37</v>
      </c>
      <c r="D81" s="72" t="s">
        <v>195</v>
      </c>
      <c r="E81" s="73">
        <v>18.010000228881836</v>
      </c>
      <c r="F81" s="74">
        <v>8461</v>
      </c>
    </row>
    <row r="82" spans="1:6" ht="15.75">
      <c r="A82" s="70">
        <v>81</v>
      </c>
      <c r="B82" s="72" t="s">
        <v>196</v>
      </c>
      <c r="C82" s="72" t="s">
        <v>184</v>
      </c>
      <c r="D82" s="72" t="s">
        <v>197</v>
      </c>
      <c r="E82" s="73">
        <v>4.869999885559082</v>
      </c>
      <c r="F82" s="74">
        <v>1671</v>
      </c>
    </row>
    <row r="83" spans="1:6" ht="15.75">
      <c r="A83" s="70">
        <v>82</v>
      </c>
      <c r="B83" s="72" t="s">
        <v>198</v>
      </c>
      <c r="C83" s="72" t="s">
        <v>172</v>
      </c>
      <c r="D83" s="72" t="s">
        <v>199</v>
      </c>
      <c r="E83" s="73">
        <v>7.869999885559082</v>
      </c>
      <c r="F83" s="74">
        <v>8257</v>
      </c>
    </row>
    <row r="84" spans="1:6" ht="15.75">
      <c r="A84" s="70">
        <v>83</v>
      </c>
      <c r="B84" s="72" t="s">
        <v>200</v>
      </c>
      <c r="C84" s="72" t="s">
        <v>184</v>
      </c>
      <c r="D84" s="72" t="s">
        <v>201</v>
      </c>
      <c r="E84" s="73">
        <v>2.059999942779541</v>
      </c>
      <c r="F84" s="74">
        <v>1630</v>
      </c>
    </row>
    <row r="85" spans="1:6" ht="15.75">
      <c r="A85" s="70">
        <v>84</v>
      </c>
      <c r="B85" s="72" t="s">
        <v>202</v>
      </c>
      <c r="C85" s="72" t="s">
        <v>184</v>
      </c>
      <c r="D85" s="72" t="s">
        <v>203</v>
      </c>
      <c r="E85" s="73">
        <v>3.809999942779541</v>
      </c>
      <c r="F85" s="74">
        <v>1590</v>
      </c>
    </row>
    <row r="86" spans="1:6" ht="15.75">
      <c r="A86" s="70">
        <v>85</v>
      </c>
      <c r="B86" s="72" t="s">
        <v>204</v>
      </c>
      <c r="C86" s="72" t="s">
        <v>37</v>
      </c>
      <c r="D86" s="72" t="s">
        <v>205</v>
      </c>
      <c r="E86" s="73">
        <v>3.3299999237060547</v>
      </c>
      <c r="F86" s="74">
        <v>1583</v>
      </c>
    </row>
    <row r="87" spans="1:6" ht="15.75">
      <c r="A87" s="70">
        <v>86</v>
      </c>
      <c r="B87" s="72" t="s">
        <v>206</v>
      </c>
      <c r="C87" s="72" t="s">
        <v>37</v>
      </c>
      <c r="D87" s="72" t="s">
        <v>207</v>
      </c>
      <c r="E87" s="73">
        <v>15.890000343322754</v>
      </c>
      <c r="F87" s="74">
        <v>8361</v>
      </c>
    </row>
    <row r="88" spans="1:6" ht="15.75">
      <c r="A88" s="70">
        <v>87</v>
      </c>
      <c r="B88" s="72" t="s">
        <v>208</v>
      </c>
      <c r="C88" s="72" t="s">
        <v>169</v>
      </c>
      <c r="D88" s="72" t="s">
        <v>209</v>
      </c>
      <c r="E88" s="73">
        <v>2.130000114440918</v>
      </c>
      <c r="F88" s="74">
        <v>1563</v>
      </c>
    </row>
    <row r="89" spans="1:6" ht="15.75">
      <c r="A89" s="70">
        <v>88</v>
      </c>
      <c r="B89" s="72" t="s">
        <v>210</v>
      </c>
      <c r="C89" s="72" t="s">
        <v>179</v>
      </c>
      <c r="D89" s="72" t="s">
        <v>211</v>
      </c>
      <c r="E89" s="73">
        <v>2.4000000953674316</v>
      </c>
      <c r="F89" s="74">
        <v>1599</v>
      </c>
    </row>
    <row r="90" spans="1:6" ht="15.75">
      <c r="A90" s="70">
        <v>89</v>
      </c>
      <c r="B90" s="72" t="s">
        <v>212</v>
      </c>
      <c r="C90" s="72" t="s">
        <v>179</v>
      </c>
      <c r="D90" s="72" t="s">
        <v>213</v>
      </c>
      <c r="E90" s="73">
        <v>2.069999933242798</v>
      </c>
      <c r="F90" s="74">
        <v>1580</v>
      </c>
    </row>
    <row r="91" spans="1:6" ht="15.75">
      <c r="A91" s="70">
        <v>90</v>
      </c>
      <c r="B91" s="72" t="s">
        <v>214</v>
      </c>
      <c r="C91" s="72" t="s">
        <v>179</v>
      </c>
      <c r="D91" s="72" t="s">
        <v>215</v>
      </c>
      <c r="E91" s="73">
        <v>1.9900000095367432</v>
      </c>
      <c r="F91" s="74">
        <v>8250</v>
      </c>
    </row>
    <row r="92" spans="1:6" ht="15.75">
      <c r="A92" s="70">
        <v>91</v>
      </c>
      <c r="B92" s="72" t="s">
        <v>216</v>
      </c>
      <c r="C92" s="72" t="s">
        <v>169</v>
      </c>
      <c r="D92" s="72" t="s">
        <v>217</v>
      </c>
      <c r="E92" s="73">
        <v>1.3700000047683716</v>
      </c>
      <c r="F92" s="74">
        <v>1562</v>
      </c>
    </row>
    <row r="93" spans="1:6" ht="15.75">
      <c r="A93" s="70">
        <v>92</v>
      </c>
      <c r="B93" s="72" t="s">
        <v>218</v>
      </c>
      <c r="C93" s="72" t="s">
        <v>172</v>
      </c>
      <c r="D93" s="72" t="s">
        <v>219</v>
      </c>
      <c r="E93" s="73">
        <v>0.6899999976158142</v>
      </c>
      <c r="F93" s="74">
        <v>1519</v>
      </c>
    </row>
    <row r="94" spans="1:6" ht="15.75">
      <c r="A94" s="70">
        <v>93</v>
      </c>
      <c r="B94" s="72" t="s">
        <v>220</v>
      </c>
      <c r="C94" s="72" t="s">
        <v>179</v>
      </c>
      <c r="D94" s="72" t="s">
        <v>221</v>
      </c>
      <c r="E94" s="73">
        <v>1.8600000143051147</v>
      </c>
      <c r="F94" s="74">
        <v>1615</v>
      </c>
    </row>
    <row r="95" spans="1:6" ht="15.75">
      <c r="A95" s="70">
        <v>94</v>
      </c>
      <c r="B95" s="72" t="s">
        <v>222</v>
      </c>
      <c r="C95" s="72" t="s">
        <v>179</v>
      </c>
      <c r="D95" s="72" t="s">
        <v>223</v>
      </c>
      <c r="E95" s="73">
        <v>1.5499999523162842</v>
      </c>
      <c r="F95" s="74">
        <v>1545</v>
      </c>
    </row>
    <row r="96" spans="1:6" ht="15.75">
      <c r="A96" s="70">
        <v>95</v>
      </c>
      <c r="B96" s="72" t="s">
        <v>224</v>
      </c>
      <c r="C96" s="72" t="s">
        <v>179</v>
      </c>
      <c r="D96" s="72" t="s">
        <v>225</v>
      </c>
      <c r="E96" s="73">
        <v>1.8700000047683716</v>
      </c>
      <c r="F96" s="74">
        <v>1565</v>
      </c>
    </row>
    <row r="97" spans="1:6" ht="15.75">
      <c r="A97" s="70">
        <v>96</v>
      </c>
      <c r="B97" s="72" t="s">
        <v>226</v>
      </c>
      <c r="C97" s="72" t="s">
        <v>172</v>
      </c>
      <c r="D97" s="72" t="s">
        <v>227</v>
      </c>
      <c r="E97" s="73">
        <v>14.859999656677246</v>
      </c>
      <c r="F97" s="74">
        <v>8434</v>
      </c>
    </row>
    <row r="98" spans="1:6" ht="15.75">
      <c r="A98" s="70">
        <v>97</v>
      </c>
      <c r="B98" s="72" t="s">
        <v>228</v>
      </c>
      <c r="C98" s="72" t="s">
        <v>169</v>
      </c>
      <c r="D98" s="72" t="s">
        <v>229</v>
      </c>
      <c r="E98" s="73">
        <v>3.430000066757202</v>
      </c>
      <c r="F98" s="74">
        <v>1659</v>
      </c>
    </row>
    <row r="99" spans="1:6" ht="15.75">
      <c r="A99" s="70">
        <v>98</v>
      </c>
      <c r="B99" s="72" t="s">
        <v>230</v>
      </c>
      <c r="C99" s="72" t="s">
        <v>184</v>
      </c>
      <c r="D99" s="72" t="s">
        <v>231</v>
      </c>
      <c r="E99" s="73">
        <v>9.65999984741211</v>
      </c>
      <c r="F99" s="74">
        <v>8274</v>
      </c>
    </row>
    <row r="100" spans="1:6" ht="15.75">
      <c r="A100" s="70">
        <v>99</v>
      </c>
      <c r="B100" s="72" t="s">
        <v>232</v>
      </c>
      <c r="C100" s="72" t="s">
        <v>172</v>
      </c>
      <c r="D100" s="72" t="s">
        <v>233</v>
      </c>
      <c r="E100" s="73">
        <v>1.0299999713897705</v>
      </c>
      <c r="F100" s="74">
        <v>1539</v>
      </c>
    </row>
    <row r="101" spans="1:6" ht="15.75">
      <c r="A101" s="70">
        <v>100</v>
      </c>
      <c r="B101" s="72" t="s">
        <v>234</v>
      </c>
      <c r="C101" s="72" t="s">
        <v>169</v>
      </c>
      <c r="D101" s="72" t="s">
        <v>235</v>
      </c>
      <c r="E101" s="73">
        <v>0.9900000095367432</v>
      </c>
      <c r="F101" s="74">
        <v>1573</v>
      </c>
    </row>
    <row r="102" spans="1:6" ht="15.75">
      <c r="A102" s="70">
        <v>101</v>
      </c>
      <c r="B102" s="72" t="s">
        <v>236</v>
      </c>
      <c r="C102" s="72" t="s">
        <v>179</v>
      </c>
      <c r="D102" s="72" t="s">
        <v>237</v>
      </c>
      <c r="E102" s="73">
        <v>1.5499999523162842</v>
      </c>
      <c r="F102" s="74">
        <v>1528</v>
      </c>
    </row>
    <row r="103" spans="1:6" ht="15.75">
      <c r="A103" s="70">
        <v>102</v>
      </c>
      <c r="B103" s="72" t="s">
        <v>238</v>
      </c>
      <c r="C103" s="72" t="s">
        <v>179</v>
      </c>
      <c r="D103" s="72" t="s">
        <v>239</v>
      </c>
      <c r="E103" s="73">
        <v>1.7400000095367432</v>
      </c>
      <c r="F103" s="74">
        <v>1535</v>
      </c>
    </row>
    <row r="104" spans="1:6" ht="15.75">
      <c r="A104" s="70">
        <v>103</v>
      </c>
      <c r="B104" s="72" t="s">
        <v>240</v>
      </c>
      <c r="C104" s="72" t="s">
        <v>169</v>
      </c>
      <c r="D104" s="72" t="s">
        <v>241</v>
      </c>
      <c r="E104" s="73">
        <v>2.109999895095825</v>
      </c>
      <c r="F104" s="74">
        <v>1574</v>
      </c>
    </row>
    <row r="105" spans="1:6" ht="15.75">
      <c r="A105" s="70">
        <v>104</v>
      </c>
      <c r="B105" s="72" t="s">
        <v>242</v>
      </c>
      <c r="C105" s="72" t="s">
        <v>179</v>
      </c>
      <c r="D105" s="72" t="s">
        <v>243</v>
      </c>
      <c r="E105" s="73">
        <v>0.75</v>
      </c>
      <c r="F105" s="74">
        <v>1550</v>
      </c>
    </row>
    <row r="106" spans="1:6" ht="15.75">
      <c r="A106" s="70">
        <v>105</v>
      </c>
      <c r="B106" s="72" t="s">
        <v>244</v>
      </c>
      <c r="C106" s="72" t="s">
        <v>169</v>
      </c>
      <c r="D106" s="72" t="s">
        <v>245</v>
      </c>
      <c r="E106" s="73">
        <v>1.3200000524520874</v>
      </c>
      <c r="F106" s="74">
        <v>1527</v>
      </c>
    </row>
    <row r="107" spans="1:6" ht="15.75">
      <c r="A107" s="70">
        <v>106</v>
      </c>
      <c r="B107" s="72" t="s">
        <v>246</v>
      </c>
      <c r="C107" s="72" t="s">
        <v>179</v>
      </c>
      <c r="D107" s="72" t="s">
        <v>247</v>
      </c>
      <c r="E107" s="73">
        <v>0.9900000095367432</v>
      </c>
      <c r="F107" s="74">
        <v>1585</v>
      </c>
    </row>
    <row r="108" spans="1:6" ht="15.75">
      <c r="A108" s="70">
        <v>107</v>
      </c>
      <c r="B108" s="72" t="s">
        <v>248</v>
      </c>
      <c r="C108" s="72" t="s">
        <v>179</v>
      </c>
      <c r="D108" s="72" t="s">
        <v>249</v>
      </c>
      <c r="E108" s="73">
        <v>2.2699999809265137</v>
      </c>
      <c r="F108" s="74">
        <v>1575</v>
      </c>
    </row>
    <row r="109" spans="1:6" ht="15.75">
      <c r="A109" s="70">
        <v>108</v>
      </c>
      <c r="B109" s="72" t="s">
        <v>250</v>
      </c>
      <c r="C109" s="72" t="s">
        <v>172</v>
      </c>
      <c r="D109" s="72" t="s">
        <v>251</v>
      </c>
      <c r="E109" s="73">
        <v>1.2100000381469727</v>
      </c>
      <c r="F109" s="74">
        <v>1607</v>
      </c>
    </row>
    <row r="110" spans="1:6" ht="15.75">
      <c r="A110" s="70">
        <v>109</v>
      </c>
      <c r="B110" s="72" t="s">
        <v>252</v>
      </c>
      <c r="C110" s="72" t="s">
        <v>169</v>
      </c>
      <c r="D110" s="72" t="s">
        <v>253</v>
      </c>
      <c r="E110" s="73">
        <v>1.1399999856948853</v>
      </c>
      <c r="F110" s="74">
        <v>1602</v>
      </c>
    </row>
    <row r="111" spans="1:6" ht="15.75">
      <c r="A111" s="70">
        <v>110</v>
      </c>
      <c r="B111" s="72" t="s">
        <v>254</v>
      </c>
      <c r="C111" s="72" t="s">
        <v>172</v>
      </c>
      <c r="D111" s="72" t="s">
        <v>255</v>
      </c>
      <c r="E111" s="73">
        <v>0.3799999952316284</v>
      </c>
      <c r="F111" s="74">
        <v>1579</v>
      </c>
    </row>
    <row r="112" spans="1:6" ht="15.75">
      <c r="A112" s="70">
        <v>111</v>
      </c>
      <c r="B112" s="72" t="s">
        <v>256</v>
      </c>
      <c r="C112" s="72" t="s">
        <v>184</v>
      </c>
      <c r="D112" s="72" t="s">
        <v>257</v>
      </c>
      <c r="E112" s="73">
        <v>4.940000057220459</v>
      </c>
      <c r="F112" s="74">
        <v>1629</v>
      </c>
    </row>
    <row r="113" spans="1:6" ht="15.75">
      <c r="A113" s="70">
        <v>112</v>
      </c>
      <c r="B113" s="72" t="s">
        <v>258</v>
      </c>
      <c r="C113" s="72" t="s">
        <v>172</v>
      </c>
      <c r="D113" s="72" t="s">
        <v>259</v>
      </c>
      <c r="E113" s="73">
        <v>0.949999988079071</v>
      </c>
      <c r="F113" s="74">
        <v>1545</v>
      </c>
    </row>
    <row r="114" spans="1:6" ht="15.75">
      <c r="A114" s="70">
        <v>113</v>
      </c>
      <c r="B114" s="72" t="s">
        <v>260</v>
      </c>
      <c r="C114" s="72" t="s">
        <v>169</v>
      </c>
      <c r="D114" s="72" t="s">
        <v>261</v>
      </c>
      <c r="E114" s="73">
        <v>0.9800000190734863</v>
      </c>
      <c r="F114" s="74">
        <v>1556</v>
      </c>
    </row>
    <row r="115" spans="1:6" ht="15.75">
      <c r="A115" s="70">
        <v>114</v>
      </c>
      <c r="B115" s="72" t="s">
        <v>262</v>
      </c>
      <c r="C115" s="72" t="s">
        <v>263</v>
      </c>
      <c r="D115" s="72" t="s">
        <v>264</v>
      </c>
      <c r="E115" s="73">
        <v>7.170000076293945</v>
      </c>
      <c r="F115" s="74">
        <v>1654</v>
      </c>
    </row>
    <row r="116" spans="1:6" ht="15.75">
      <c r="A116" s="70">
        <v>115</v>
      </c>
      <c r="B116" s="72" t="s">
        <v>265</v>
      </c>
      <c r="C116" s="72" t="s">
        <v>37</v>
      </c>
      <c r="D116" s="72" t="s">
        <v>266</v>
      </c>
      <c r="E116" s="73">
        <v>20.889999389648438</v>
      </c>
      <c r="F116" s="74">
        <v>9560</v>
      </c>
    </row>
    <row r="117" spans="1:6" ht="15.75">
      <c r="A117" s="70">
        <v>116</v>
      </c>
      <c r="B117" s="72" t="s">
        <v>267</v>
      </c>
      <c r="C117" s="72" t="s">
        <v>40</v>
      </c>
      <c r="D117" s="72" t="s">
        <v>268</v>
      </c>
      <c r="E117" s="73">
        <v>1.2400000095367432</v>
      </c>
      <c r="F117" s="74">
        <v>1580</v>
      </c>
    </row>
    <row r="118" spans="1:6" ht="15.75">
      <c r="A118" s="70">
        <v>117</v>
      </c>
      <c r="B118" s="72" t="s">
        <v>269</v>
      </c>
      <c r="C118" s="72" t="s">
        <v>184</v>
      </c>
      <c r="D118" s="72" t="s">
        <v>270</v>
      </c>
      <c r="E118" s="73">
        <v>4.849999904632568</v>
      </c>
      <c r="F118" s="74">
        <v>1616</v>
      </c>
    </row>
    <row r="119" spans="1:6" ht="15.75">
      <c r="A119" s="70">
        <v>118</v>
      </c>
      <c r="B119" s="72" t="s">
        <v>271</v>
      </c>
      <c r="C119" s="72" t="s">
        <v>184</v>
      </c>
      <c r="D119" s="72" t="s">
        <v>272</v>
      </c>
      <c r="E119" s="73">
        <v>2.059999942779541</v>
      </c>
      <c r="F119" s="74">
        <v>1569</v>
      </c>
    </row>
    <row r="120" spans="1:6" ht="15.75">
      <c r="A120" s="70">
        <v>119</v>
      </c>
      <c r="B120" s="72" t="s">
        <v>273</v>
      </c>
      <c r="C120" s="72" t="s">
        <v>37</v>
      </c>
      <c r="D120" s="72" t="s">
        <v>274</v>
      </c>
      <c r="E120" s="73">
        <v>3.319999933242798</v>
      </c>
      <c r="F120" s="74">
        <v>1608</v>
      </c>
    </row>
    <row r="121" spans="1:6" ht="15.75">
      <c r="A121" s="70">
        <v>120</v>
      </c>
      <c r="B121" s="72" t="s">
        <v>275</v>
      </c>
      <c r="C121" s="72" t="s">
        <v>37</v>
      </c>
      <c r="D121" s="72" t="s">
        <v>276</v>
      </c>
      <c r="E121" s="73">
        <v>21.040000915527344</v>
      </c>
      <c r="F121" s="74">
        <v>9561</v>
      </c>
    </row>
    <row r="122" spans="1:6" ht="15.75">
      <c r="A122" s="70">
        <v>121</v>
      </c>
      <c r="B122" s="72" t="s">
        <v>277</v>
      </c>
      <c r="C122" s="72" t="s">
        <v>169</v>
      </c>
      <c r="D122" s="72" t="s">
        <v>278</v>
      </c>
      <c r="E122" s="73">
        <v>0.5600000023841858</v>
      </c>
      <c r="F122" s="74">
        <v>1534</v>
      </c>
    </row>
    <row r="123" spans="1:6" ht="15.75">
      <c r="A123" s="70">
        <v>122</v>
      </c>
      <c r="B123" s="72" t="s">
        <v>279</v>
      </c>
      <c r="C123" s="72" t="s">
        <v>172</v>
      </c>
      <c r="D123" s="72" t="s">
        <v>280</v>
      </c>
      <c r="E123" s="73">
        <v>0.7099999785423279</v>
      </c>
      <c r="F123" s="74">
        <v>1553</v>
      </c>
    </row>
    <row r="124" spans="1:6" ht="15.75">
      <c r="A124" s="70">
        <v>123</v>
      </c>
      <c r="B124" s="72" t="s">
        <v>281</v>
      </c>
      <c r="C124" s="72" t="s">
        <v>172</v>
      </c>
      <c r="D124" s="72" t="s">
        <v>282</v>
      </c>
      <c r="E124" s="73">
        <v>3.1700000762939453</v>
      </c>
      <c r="F124" s="74">
        <v>1615</v>
      </c>
    </row>
    <row r="125" spans="1:6" ht="15.75">
      <c r="A125" s="70">
        <v>124</v>
      </c>
      <c r="B125" s="72" t="s">
        <v>283</v>
      </c>
      <c r="C125" s="72" t="s">
        <v>172</v>
      </c>
      <c r="D125" s="72" t="s">
        <v>284</v>
      </c>
      <c r="E125" s="73">
        <v>1.6799999475479126</v>
      </c>
      <c r="F125" s="74">
        <v>1581</v>
      </c>
    </row>
    <row r="126" spans="1:6" ht="15.75">
      <c r="A126" s="70">
        <v>125</v>
      </c>
      <c r="B126" s="72" t="s">
        <v>285</v>
      </c>
      <c r="C126" s="72" t="s">
        <v>169</v>
      </c>
      <c r="D126" s="72" t="s">
        <v>286</v>
      </c>
      <c r="E126" s="73">
        <v>1.5199999809265137</v>
      </c>
      <c r="F126" s="74">
        <v>1529</v>
      </c>
    </row>
    <row r="127" spans="1:6" ht="15.75">
      <c r="A127" s="70">
        <v>126</v>
      </c>
      <c r="B127" s="72" t="s">
        <v>287</v>
      </c>
      <c r="C127" s="72" t="s">
        <v>172</v>
      </c>
      <c r="D127" s="72" t="s">
        <v>288</v>
      </c>
      <c r="E127" s="73">
        <v>1.0800000429153442</v>
      </c>
      <c r="F127" s="74">
        <v>1579</v>
      </c>
    </row>
    <row r="128" spans="1:6" ht="15.75">
      <c r="A128" s="70">
        <v>127</v>
      </c>
      <c r="B128" s="72" t="s">
        <v>289</v>
      </c>
      <c r="C128" s="72" t="s">
        <v>169</v>
      </c>
      <c r="D128" s="72" t="s">
        <v>290</v>
      </c>
      <c r="E128" s="73">
        <v>2.2200000286102295</v>
      </c>
      <c r="F128" s="74">
        <v>1569</v>
      </c>
    </row>
    <row r="129" spans="1:6" ht="15.75">
      <c r="A129" s="70">
        <v>128</v>
      </c>
      <c r="B129" s="72" t="s">
        <v>291</v>
      </c>
      <c r="C129" s="72" t="s">
        <v>169</v>
      </c>
      <c r="D129" s="72" t="s">
        <v>292</v>
      </c>
      <c r="E129" s="73">
        <v>2.390000104904175</v>
      </c>
      <c r="F129" s="74">
        <v>1644</v>
      </c>
    </row>
    <row r="130" spans="1:6" ht="15.75">
      <c r="A130" s="70">
        <v>129</v>
      </c>
      <c r="B130" s="72" t="s">
        <v>293</v>
      </c>
      <c r="C130" s="72" t="s">
        <v>172</v>
      </c>
      <c r="D130" s="72" t="s">
        <v>294</v>
      </c>
      <c r="E130" s="73">
        <v>2.5399999618530273</v>
      </c>
      <c r="F130" s="74">
        <v>1641</v>
      </c>
    </row>
    <row r="131" spans="1:6" ht="15.75">
      <c r="A131" s="70">
        <v>130</v>
      </c>
      <c r="B131" s="72" t="s">
        <v>295</v>
      </c>
      <c r="C131" s="72" t="s">
        <v>184</v>
      </c>
      <c r="D131" s="72" t="s">
        <v>296</v>
      </c>
      <c r="E131" s="73">
        <v>5.329999923706055</v>
      </c>
      <c r="F131" s="74">
        <v>8219</v>
      </c>
    </row>
    <row r="132" spans="1:6" ht="15.75">
      <c r="A132" s="70">
        <v>131</v>
      </c>
      <c r="B132" s="72" t="s">
        <v>297</v>
      </c>
      <c r="C132" s="72" t="s">
        <v>169</v>
      </c>
      <c r="D132" s="72" t="s">
        <v>298</v>
      </c>
      <c r="E132" s="73">
        <v>0.9800000190734863</v>
      </c>
      <c r="F132" s="74">
        <v>1584</v>
      </c>
    </row>
    <row r="133" spans="1:6" ht="15.75">
      <c r="A133" s="70">
        <v>132</v>
      </c>
      <c r="B133" s="72" t="s">
        <v>299</v>
      </c>
      <c r="C133" s="72" t="s">
        <v>37</v>
      </c>
      <c r="D133" s="72" t="s">
        <v>300</v>
      </c>
      <c r="E133" s="73">
        <v>20</v>
      </c>
      <c r="F133" s="74">
        <v>8521</v>
      </c>
    </row>
    <row r="134" spans="1:6" ht="15.75">
      <c r="A134" s="70">
        <v>133</v>
      </c>
      <c r="B134" s="72" t="s">
        <v>301</v>
      </c>
      <c r="C134" s="72" t="s">
        <v>184</v>
      </c>
      <c r="D134" s="72" t="s">
        <v>302</v>
      </c>
      <c r="E134" s="73">
        <v>4.989999771118164</v>
      </c>
      <c r="F134" s="74">
        <v>1677</v>
      </c>
    </row>
    <row r="135" spans="1:6" ht="15.75">
      <c r="A135" s="70">
        <v>134</v>
      </c>
      <c r="B135" s="72" t="s">
        <v>303</v>
      </c>
      <c r="C135" s="72" t="s">
        <v>263</v>
      </c>
      <c r="D135" s="72" t="s">
        <v>304</v>
      </c>
      <c r="E135" s="73">
        <v>5.150000095367432</v>
      </c>
      <c r="F135" s="74">
        <v>8213</v>
      </c>
    </row>
    <row r="136" spans="1:6" ht="15.75">
      <c r="A136" s="70">
        <v>135</v>
      </c>
      <c r="B136" s="72" t="s">
        <v>305</v>
      </c>
      <c r="C136" s="72" t="s">
        <v>37</v>
      </c>
      <c r="D136" s="72" t="s">
        <v>306</v>
      </c>
      <c r="E136" s="73">
        <v>0.9399999976158142</v>
      </c>
      <c r="F136" s="74">
        <v>1599</v>
      </c>
    </row>
    <row r="137" spans="1:6" ht="15.75">
      <c r="A137" s="70">
        <v>136</v>
      </c>
      <c r="B137" s="72" t="s">
        <v>307</v>
      </c>
      <c r="C137" s="72" t="s">
        <v>169</v>
      </c>
      <c r="D137" s="72" t="s">
        <v>308</v>
      </c>
      <c r="E137" s="73">
        <v>0.7900000214576721</v>
      </c>
      <c r="F137" s="74">
        <v>1526</v>
      </c>
    </row>
    <row r="138" spans="1:6" ht="15.75">
      <c r="A138" s="70">
        <v>137</v>
      </c>
      <c r="B138" s="72" t="s">
        <v>309</v>
      </c>
      <c r="C138" s="72" t="s">
        <v>172</v>
      </c>
      <c r="D138" s="72" t="s">
        <v>310</v>
      </c>
      <c r="E138" s="73">
        <v>1.3200000524520874</v>
      </c>
      <c r="F138" s="74">
        <v>1541</v>
      </c>
    </row>
    <row r="139" spans="1:6" ht="15.75">
      <c r="A139" s="70">
        <v>138</v>
      </c>
      <c r="B139" s="72" t="s">
        <v>311</v>
      </c>
      <c r="C139" s="72" t="s">
        <v>172</v>
      </c>
      <c r="D139" s="72" t="s">
        <v>312</v>
      </c>
      <c r="E139" s="73">
        <v>2.9600000381469727</v>
      </c>
      <c r="F139" s="74">
        <v>1617</v>
      </c>
    </row>
    <row r="140" spans="1:6" ht="15.75">
      <c r="A140" s="70">
        <v>139</v>
      </c>
      <c r="B140" s="72" t="s">
        <v>313</v>
      </c>
      <c r="C140" s="72" t="s">
        <v>169</v>
      </c>
      <c r="D140" s="72" t="s">
        <v>314</v>
      </c>
      <c r="E140" s="73">
        <v>3.430000066757202</v>
      </c>
      <c r="F140" s="74">
        <v>1574</v>
      </c>
    </row>
    <row r="141" spans="1:6" ht="15.75">
      <c r="A141" s="70">
        <v>140</v>
      </c>
      <c r="B141" s="72" t="s">
        <v>315</v>
      </c>
      <c r="C141" s="72" t="s">
        <v>263</v>
      </c>
      <c r="D141" s="72" t="s">
        <v>316</v>
      </c>
      <c r="E141" s="73">
        <v>0.9700000286102295</v>
      </c>
      <c r="F141" s="74">
        <v>1532</v>
      </c>
    </row>
    <row r="142" spans="1:6" ht="15.75">
      <c r="A142" s="70">
        <v>141</v>
      </c>
      <c r="B142" s="72" t="s">
        <v>317</v>
      </c>
      <c r="C142" s="72" t="s">
        <v>263</v>
      </c>
      <c r="D142" s="72" t="s">
        <v>318</v>
      </c>
      <c r="E142" s="73">
        <v>0.7900000214576721</v>
      </c>
      <c r="F142" s="74">
        <v>1520</v>
      </c>
    </row>
    <row r="143" spans="1:6" ht="15.75">
      <c r="A143" s="70">
        <v>142</v>
      </c>
      <c r="B143" s="72" t="s">
        <v>319</v>
      </c>
      <c r="C143" s="72" t="s">
        <v>169</v>
      </c>
      <c r="D143" s="72" t="s">
        <v>320</v>
      </c>
      <c r="E143" s="73">
        <v>1.940000057220459</v>
      </c>
      <c r="F143" s="74">
        <v>1558</v>
      </c>
    </row>
    <row r="144" spans="1:6" ht="15.75">
      <c r="A144" s="70">
        <v>143</v>
      </c>
      <c r="B144" s="72" t="s">
        <v>321</v>
      </c>
      <c r="C144" s="72" t="s">
        <v>172</v>
      </c>
      <c r="D144" s="72" t="s">
        <v>322</v>
      </c>
      <c r="E144" s="73">
        <v>0.4099999964237213</v>
      </c>
      <c r="F144" s="74">
        <v>1569</v>
      </c>
    </row>
    <row r="145" spans="1:6" ht="15.75">
      <c r="A145" s="70">
        <v>144</v>
      </c>
      <c r="B145" s="72" t="s">
        <v>323</v>
      </c>
      <c r="C145" s="72" t="s">
        <v>184</v>
      </c>
      <c r="D145" s="72" t="s">
        <v>324</v>
      </c>
      <c r="E145" s="73">
        <v>5.329999923706055</v>
      </c>
      <c r="F145" s="74">
        <v>1631</v>
      </c>
    </row>
    <row r="146" spans="1:6" ht="15.75">
      <c r="A146" s="70">
        <v>145</v>
      </c>
      <c r="B146" s="72" t="s">
        <v>325</v>
      </c>
      <c r="C146" s="72" t="s">
        <v>37</v>
      </c>
      <c r="D146" s="72" t="s">
        <v>326</v>
      </c>
      <c r="E146" s="73">
        <v>22</v>
      </c>
      <c r="F146" s="74">
        <v>8539</v>
      </c>
    </row>
    <row r="147" spans="1:6" ht="15.75">
      <c r="A147" s="70">
        <v>146</v>
      </c>
      <c r="B147" s="72" t="s">
        <v>327</v>
      </c>
      <c r="C147" s="72" t="s">
        <v>184</v>
      </c>
      <c r="D147" s="72" t="s">
        <v>328</v>
      </c>
      <c r="E147" s="73">
        <v>6.28000020980835</v>
      </c>
      <c r="F147" s="74">
        <v>1673</v>
      </c>
    </row>
    <row r="148" spans="1:6" ht="15.75">
      <c r="A148" s="70">
        <v>147</v>
      </c>
      <c r="B148" s="72" t="s">
        <v>329</v>
      </c>
      <c r="C148" s="72" t="s">
        <v>37</v>
      </c>
      <c r="D148" s="72" t="s">
        <v>330</v>
      </c>
      <c r="E148" s="73">
        <v>0.9399999976158142</v>
      </c>
      <c r="F148" s="74">
        <v>1540</v>
      </c>
    </row>
    <row r="149" spans="1:6" ht="15.75">
      <c r="A149" s="70">
        <v>148</v>
      </c>
      <c r="B149" s="72" t="s">
        <v>331</v>
      </c>
      <c r="C149" s="72" t="s">
        <v>37</v>
      </c>
      <c r="D149" s="72" t="s">
        <v>332</v>
      </c>
      <c r="E149" s="73">
        <v>0.9300000071525574</v>
      </c>
      <c r="F149" s="74">
        <v>1556</v>
      </c>
    </row>
    <row r="150" spans="1:6" ht="15.75">
      <c r="A150" s="70">
        <v>149</v>
      </c>
      <c r="B150" s="72" t="s">
        <v>333</v>
      </c>
      <c r="C150" s="72" t="s">
        <v>40</v>
      </c>
      <c r="D150" s="72" t="s">
        <v>334</v>
      </c>
      <c r="E150" s="73">
        <v>2.2699999809265137</v>
      </c>
      <c r="F150" s="74">
        <v>9079</v>
      </c>
    </row>
    <row r="151" spans="1:6" ht="15.75">
      <c r="A151" s="70">
        <v>150</v>
      </c>
      <c r="B151" s="72" t="s">
        <v>335</v>
      </c>
      <c r="C151" s="72" t="s">
        <v>37</v>
      </c>
      <c r="D151" s="72" t="s">
        <v>336</v>
      </c>
      <c r="E151" s="73">
        <v>4.119999885559082</v>
      </c>
      <c r="F151" s="74">
        <v>1626</v>
      </c>
    </row>
    <row r="152" spans="1:6" ht="15.75">
      <c r="A152" s="71"/>
      <c r="B152" s="75"/>
      <c r="C152" s="75"/>
      <c r="D152" s="75"/>
      <c r="E152" s="76"/>
      <c r="F152" s="75"/>
    </row>
    <row r="153" spans="1:6" ht="15.75">
      <c r="A153" s="71"/>
      <c r="B153" s="77"/>
      <c r="C153" s="77"/>
      <c r="D153" s="77"/>
      <c r="E153" s="77"/>
      <c r="F153" s="77"/>
    </row>
    <row r="154" spans="1:6" ht="15.75">
      <c r="A154" s="71"/>
      <c r="B154" s="77"/>
      <c r="C154" s="77"/>
      <c r="D154" s="77"/>
      <c r="E154" s="77"/>
      <c r="F154" s="77"/>
    </row>
    <row r="155" spans="1:6" ht="15.75">
      <c r="A155" s="71"/>
      <c r="B155" s="77"/>
      <c r="C155" s="77"/>
      <c r="D155" s="77"/>
      <c r="E155" s="77"/>
      <c r="F155" s="77"/>
    </row>
    <row r="156" spans="1:6" ht="15.75">
      <c r="A156" s="71"/>
      <c r="B156" s="77"/>
      <c r="C156" s="77"/>
      <c r="D156" s="77"/>
      <c r="E156" s="77"/>
      <c r="F156" s="77"/>
    </row>
    <row r="157" spans="1:6" ht="15.75">
      <c r="A157" s="71"/>
      <c r="B157" s="77"/>
      <c r="C157" s="77"/>
      <c r="D157" s="77"/>
      <c r="E157" s="77"/>
      <c r="F157" s="77"/>
    </row>
    <row r="158" spans="1:6" ht="15.75">
      <c r="A158" s="71"/>
      <c r="B158" s="77"/>
      <c r="C158" s="77"/>
      <c r="D158" s="77"/>
      <c r="E158" s="77"/>
      <c r="F158" s="77"/>
    </row>
    <row r="159" spans="1:6" ht="15.75">
      <c r="A159" s="71"/>
      <c r="B159" s="77"/>
      <c r="C159" s="77"/>
      <c r="D159" s="77"/>
      <c r="E159" s="77"/>
      <c r="F159" s="77"/>
    </row>
    <row r="160" spans="1:6" ht="15.75">
      <c r="A160" s="71"/>
      <c r="B160" s="77"/>
      <c r="C160" s="77"/>
      <c r="D160" s="77"/>
      <c r="E160" s="77"/>
      <c r="F160" s="77"/>
    </row>
    <row r="161" spans="1:6" ht="15.75">
      <c r="A161" s="71"/>
      <c r="B161" s="77"/>
      <c r="C161" s="77"/>
      <c r="D161" s="77"/>
      <c r="E161" s="77"/>
      <c r="F161" s="77"/>
    </row>
    <row r="162" spans="1:6" ht="15.75">
      <c r="A162" s="71"/>
      <c r="B162" s="77"/>
      <c r="C162" s="77"/>
      <c r="D162" s="77"/>
      <c r="E162" s="77"/>
      <c r="F162" s="77"/>
    </row>
    <row r="163" spans="1:6" ht="15.75">
      <c r="A163" s="71"/>
      <c r="B163" s="77"/>
      <c r="C163" s="77"/>
      <c r="D163" s="77"/>
      <c r="E163" s="77"/>
      <c r="F163" s="77"/>
    </row>
    <row r="164" spans="1:6" ht="15.75">
      <c r="A164" s="71"/>
      <c r="B164" s="77"/>
      <c r="C164" s="77"/>
      <c r="D164" s="77"/>
      <c r="E164" s="77"/>
      <c r="F164" s="77"/>
    </row>
    <row r="165" spans="1:6" ht="15.75">
      <c r="A165" s="71"/>
      <c r="B165" s="77"/>
      <c r="C165" s="77"/>
      <c r="D165" s="77"/>
      <c r="E165" s="77"/>
      <c r="F165" s="77"/>
    </row>
    <row r="166" spans="1:6" ht="15.75">
      <c r="A166" s="71"/>
      <c r="B166" s="77"/>
      <c r="C166" s="77"/>
      <c r="D166" s="77"/>
      <c r="E166" s="77"/>
      <c r="F166" s="77"/>
    </row>
    <row r="167" spans="1:6" ht="15.75">
      <c r="A167" s="71"/>
      <c r="B167" s="77"/>
      <c r="C167" s="77"/>
      <c r="D167" s="77"/>
      <c r="E167" s="77"/>
      <c r="F167" s="77"/>
    </row>
    <row r="168" spans="1:6" ht="15.75">
      <c r="A168" s="71"/>
      <c r="B168" s="77"/>
      <c r="C168" s="77"/>
      <c r="D168" s="77"/>
      <c r="E168" s="77"/>
      <c r="F168" s="77"/>
    </row>
    <row r="169" spans="1:6" ht="15.75">
      <c r="A169" s="71"/>
      <c r="B169" s="77"/>
      <c r="C169" s="77"/>
      <c r="D169" s="77"/>
      <c r="E169" s="77"/>
      <c r="F169" s="77"/>
    </row>
    <row r="170" spans="1:6" ht="15.75">
      <c r="A170" s="71"/>
      <c r="B170" s="77"/>
      <c r="C170" s="77"/>
      <c r="D170" s="77"/>
      <c r="E170" s="77"/>
      <c r="F170" s="77"/>
    </row>
    <row r="171" spans="1:6" ht="15.75">
      <c r="A171" s="71"/>
      <c r="B171" s="77"/>
      <c r="C171" s="77"/>
      <c r="D171" s="77"/>
      <c r="E171" s="77"/>
      <c r="F171" s="77"/>
    </row>
    <row r="172" spans="1:6" ht="15.75">
      <c r="A172" s="71"/>
      <c r="B172" s="77"/>
      <c r="C172" s="77"/>
      <c r="D172" s="77"/>
      <c r="E172" s="77"/>
      <c r="F172" s="77"/>
    </row>
    <row r="173" spans="1:6" ht="15.75">
      <c r="A173" s="71"/>
      <c r="B173" s="77"/>
      <c r="C173" s="77"/>
      <c r="D173" s="77"/>
      <c r="E173" s="77"/>
      <c r="F173" s="77"/>
    </row>
    <row r="174" spans="1:6" ht="15.75">
      <c r="A174" s="71"/>
      <c r="B174" s="77"/>
      <c r="C174" s="77"/>
      <c r="D174" s="77"/>
      <c r="E174" s="77"/>
      <c r="F174" s="77"/>
    </row>
    <row r="175" spans="1:6" ht="15.75">
      <c r="A175" s="71"/>
      <c r="B175" s="77"/>
      <c r="C175" s="77"/>
      <c r="D175" s="77"/>
      <c r="E175" s="77"/>
      <c r="F175" s="77"/>
    </row>
    <row r="176" spans="1:6" ht="15.75">
      <c r="A176" s="71"/>
      <c r="B176" s="77"/>
      <c r="C176" s="77"/>
      <c r="D176" s="77"/>
      <c r="E176" s="77"/>
      <c r="F176" s="77"/>
    </row>
    <row r="177" spans="1:6" ht="15.75">
      <c r="A177" s="71"/>
      <c r="B177" s="77"/>
      <c r="C177" s="77"/>
      <c r="D177" s="77"/>
      <c r="E177" s="77"/>
      <c r="F177" s="77"/>
    </row>
    <row r="178" spans="1:6" ht="15.75">
      <c r="A178" s="71"/>
      <c r="B178" s="77"/>
      <c r="C178" s="77"/>
      <c r="D178" s="77"/>
      <c r="E178" s="77"/>
      <c r="F178" s="77"/>
    </row>
    <row r="179" spans="1:6" ht="15.75">
      <c r="A179" s="71"/>
      <c r="B179" s="77"/>
      <c r="C179" s="77"/>
      <c r="D179" s="77"/>
      <c r="E179" s="77"/>
      <c r="F179" s="77"/>
    </row>
    <row r="180" spans="1:6" ht="15.75">
      <c r="A180" s="71"/>
      <c r="B180" s="77"/>
      <c r="C180" s="77"/>
      <c r="D180" s="77"/>
      <c r="E180" s="77"/>
      <c r="F180" s="77"/>
    </row>
    <row r="181" spans="1:6" ht="15.75">
      <c r="A181" s="71"/>
      <c r="B181" s="77"/>
      <c r="C181" s="77"/>
      <c r="D181" s="77"/>
      <c r="E181" s="77"/>
      <c r="F181" s="77"/>
    </row>
    <row r="182" spans="1:6" ht="15.75">
      <c r="A182" s="71"/>
      <c r="B182" s="77"/>
      <c r="C182" s="77"/>
      <c r="D182" s="77"/>
      <c r="E182" s="77"/>
      <c r="F182" s="77"/>
    </row>
    <row r="183" spans="1:6" ht="15.75">
      <c r="A183" s="71"/>
      <c r="B183" s="77"/>
      <c r="C183" s="77"/>
      <c r="D183" s="77"/>
      <c r="E183" s="77"/>
      <c r="F183" s="77"/>
    </row>
    <row r="184" spans="1:6" ht="15.75">
      <c r="A184" s="71"/>
      <c r="B184" s="77"/>
      <c r="C184" s="77"/>
      <c r="D184" s="77"/>
      <c r="E184" s="77"/>
      <c r="F184" s="77"/>
    </row>
    <row r="185" spans="1:6" ht="15.75">
      <c r="A185" s="71"/>
      <c r="B185" s="77"/>
      <c r="C185" s="77"/>
      <c r="D185" s="77"/>
      <c r="E185" s="77"/>
      <c r="F185" s="77"/>
    </row>
    <row r="186" spans="1:6" ht="15.75">
      <c r="A186" s="71"/>
      <c r="B186" s="77"/>
      <c r="C186" s="77"/>
      <c r="D186" s="77"/>
      <c r="E186" s="77"/>
      <c r="F186" s="77"/>
    </row>
    <row r="187" spans="1:6" ht="15.75">
      <c r="A187" s="71"/>
      <c r="B187" s="77"/>
      <c r="C187" s="77"/>
      <c r="D187" s="77"/>
      <c r="E187" s="77"/>
      <c r="F187" s="77"/>
    </row>
    <row r="188" spans="1:6" ht="15.75">
      <c r="A188" s="71"/>
      <c r="B188" s="77"/>
      <c r="C188" s="77"/>
      <c r="D188" s="77"/>
      <c r="E188" s="77"/>
      <c r="F188" s="77"/>
    </row>
    <row r="189" spans="1:6" ht="15.75">
      <c r="A189" s="71"/>
      <c r="B189" s="77"/>
      <c r="C189" s="77"/>
      <c r="D189" s="77"/>
      <c r="E189" s="77"/>
      <c r="F189" s="77"/>
    </row>
    <row r="190" spans="1:6" ht="15.75">
      <c r="A190" s="71"/>
      <c r="B190" s="77"/>
      <c r="C190" s="77"/>
      <c r="D190" s="77"/>
      <c r="E190" s="77"/>
      <c r="F190" s="77"/>
    </row>
    <row r="191" spans="1:6" ht="15.75">
      <c r="A191" s="71"/>
      <c r="B191" s="77"/>
      <c r="C191" s="77"/>
      <c r="D191" s="77"/>
      <c r="E191" s="77"/>
      <c r="F191" s="77"/>
    </row>
    <row r="192" spans="1:6" ht="15.75">
      <c r="A192" s="71"/>
      <c r="B192" s="77"/>
      <c r="C192" s="77"/>
      <c r="D192" s="77"/>
      <c r="E192" s="77"/>
      <c r="F192" s="77"/>
    </row>
    <row r="193" spans="1:6" ht="15.75">
      <c r="A193" s="71"/>
      <c r="B193" s="77"/>
      <c r="C193" s="77"/>
      <c r="D193" s="77"/>
      <c r="E193" s="77"/>
      <c r="F193" s="77"/>
    </row>
    <row r="194" spans="1:6" ht="15.75">
      <c r="A194" s="71"/>
      <c r="B194" s="77"/>
      <c r="C194" s="77"/>
      <c r="D194" s="77"/>
      <c r="E194" s="77"/>
      <c r="F194" s="77"/>
    </row>
    <row r="195" spans="1:6" ht="15.75">
      <c r="A195" s="71"/>
      <c r="B195" s="77"/>
      <c r="C195" s="77"/>
      <c r="D195" s="77"/>
      <c r="E195" s="77"/>
      <c r="F195" s="77"/>
    </row>
    <row r="196" spans="1:6" ht="15.75">
      <c r="A196" s="71"/>
      <c r="B196" s="77"/>
      <c r="C196" s="77"/>
      <c r="D196" s="77"/>
      <c r="E196" s="77"/>
      <c r="F196" s="77"/>
    </row>
    <row r="197" spans="1:6" ht="15.75">
      <c r="A197" s="71"/>
      <c r="B197" s="77"/>
      <c r="C197" s="77"/>
      <c r="D197" s="77"/>
      <c r="E197" s="77"/>
      <c r="F197" s="77"/>
    </row>
    <row r="198" spans="1:6" ht="15.75">
      <c r="A198" s="71"/>
      <c r="B198" s="77"/>
      <c r="C198" s="77"/>
      <c r="D198" s="77"/>
      <c r="E198" s="77"/>
      <c r="F198" s="77"/>
    </row>
    <row r="199" spans="1:6" ht="15.75">
      <c r="A199" s="71"/>
      <c r="B199" s="77"/>
      <c r="C199" s="77"/>
      <c r="D199" s="77"/>
      <c r="E199" s="77"/>
      <c r="F199" s="77"/>
    </row>
    <row r="200" spans="1:6" ht="15.75">
      <c r="A200" s="71"/>
      <c r="B200" s="77"/>
      <c r="C200" s="77"/>
      <c r="D200" s="77"/>
      <c r="E200" s="77"/>
      <c r="F200" s="77"/>
    </row>
    <row r="201" spans="1:6" ht="15.75">
      <c r="A201" s="71"/>
      <c r="B201" s="77"/>
      <c r="C201" s="77"/>
      <c r="D201" s="77"/>
      <c r="E201" s="77"/>
      <c r="F201" s="77"/>
    </row>
    <row r="202" spans="1:6" ht="16.5" thickBot="1">
      <c r="A202" s="71"/>
      <c r="B202" s="78"/>
      <c r="C202" s="78"/>
      <c r="D202" s="78"/>
      <c r="E202" s="78"/>
      <c r="F202" s="78"/>
    </row>
    <row r="203" spans="1:6" ht="15.75">
      <c r="A203" s="71"/>
      <c r="B203" s="29"/>
      <c r="C203" s="29"/>
      <c r="D203" s="29"/>
      <c r="E203" s="29"/>
      <c r="F203" s="29"/>
    </row>
    <row r="204" spans="1:6" ht="15.75">
      <c r="A204" s="71"/>
      <c r="B204" s="29"/>
      <c r="C204" s="29"/>
      <c r="D204" s="29"/>
      <c r="E204" s="29"/>
      <c r="F204" s="29"/>
    </row>
    <row r="205" spans="1:6" ht="15.75">
      <c r="A205" s="71"/>
      <c r="B205" s="29"/>
      <c r="C205" s="29"/>
      <c r="D205" s="29"/>
      <c r="E205" s="29"/>
      <c r="F205" s="29"/>
    </row>
    <row r="206" spans="1:6" ht="15.75">
      <c r="A206" s="71"/>
      <c r="B206" s="29"/>
      <c r="C206" s="29"/>
      <c r="D206" s="29"/>
      <c r="E206" s="29"/>
      <c r="F206" s="29"/>
    </row>
    <row r="207" spans="1:6" ht="15.75">
      <c r="A207" s="71"/>
      <c r="B207" s="29"/>
      <c r="C207" s="29"/>
      <c r="D207" s="29"/>
      <c r="E207" s="29"/>
      <c r="F207" s="29"/>
    </row>
    <row r="208" spans="1:6" ht="15.75">
      <c r="A208" s="71"/>
      <c r="B208" s="29"/>
      <c r="C208" s="29"/>
      <c r="D208" s="29"/>
      <c r="E208" s="29"/>
      <c r="F208" s="29"/>
    </row>
    <row r="209" spans="1:6" ht="15.75">
      <c r="A209" s="71"/>
      <c r="B209" s="29"/>
      <c r="C209" s="29"/>
      <c r="D209" s="29"/>
      <c r="E209" s="29"/>
      <c r="F209" s="29"/>
    </row>
    <row r="210" spans="1:6" ht="15.75">
      <c r="A210" s="71"/>
      <c r="B210" s="29"/>
      <c r="C210" s="29"/>
      <c r="D210" s="29"/>
      <c r="E210" s="29"/>
      <c r="F210" s="29"/>
    </row>
    <row r="211" spans="1:6" ht="15.75">
      <c r="A211" s="71"/>
      <c r="B211" s="29"/>
      <c r="C211" s="29"/>
      <c r="D211" s="29"/>
      <c r="E211" s="29"/>
      <c r="F211" s="29"/>
    </row>
    <row r="212" spans="1:6" ht="15.75">
      <c r="A212" s="71"/>
      <c r="B212" s="29"/>
      <c r="C212" s="29"/>
      <c r="D212" s="29"/>
      <c r="E212" s="29"/>
      <c r="F212" s="29"/>
    </row>
    <row r="213" spans="1:6" ht="15.75">
      <c r="A213" s="71"/>
      <c r="B213" s="29"/>
      <c r="C213" s="29"/>
      <c r="D213" s="29"/>
      <c r="E213" s="29"/>
      <c r="F213" s="29"/>
    </row>
    <row r="214" spans="1:6" ht="15.75">
      <c r="A214" s="71"/>
      <c r="B214" s="29"/>
      <c r="C214" s="29"/>
      <c r="D214" s="29"/>
      <c r="E214" s="29"/>
      <c r="F214" s="29"/>
    </row>
    <row r="215" spans="1:6" ht="15.75">
      <c r="A215" s="71"/>
      <c r="B215" s="29"/>
      <c r="C215" s="29"/>
      <c r="D215" s="29"/>
      <c r="E215" s="29"/>
      <c r="F215" s="29"/>
    </row>
    <row r="216" spans="1:6" ht="15.75">
      <c r="A216" s="71"/>
      <c r="B216" s="29"/>
      <c r="C216" s="29"/>
      <c r="D216" s="29"/>
      <c r="E216" s="29"/>
      <c r="F216" s="29"/>
    </row>
    <row r="217" spans="1:6" ht="15.75">
      <c r="A217" s="71"/>
      <c r="B217" s="29"/>
      <c r="C217" s="29"/>
      <c r="D217" s="29"/>
      <c r="E217" s="29"/>
      <c r="F217" s="29"/>
    </row>
    <row r="218" spans="1:6" ht="15.75">
      <c r="A218" s="71"/>
      <c r="B218" s="29"/>
      <c r="C218" s="29"/>
      <c r="D218" s="29"/>
      <c r="E218" s="29"/>
      <c r="F218" s="29"/>
    </row>
    <row r="219" spans="1:6" ht="15.75">
      <c r="A219" s="71"/>
      <c r="B219" s="29"/>
      <c r="C219" s="29"/>
      <c r="D219" s="29"/>
      <c r="E219" s="29"/>
      <c r="F219" s="29"/>
    </row>
    <row r="220" spans="1:6" ht="15.75">
      <c r="A220" s="71"/>
      <c r="B220" s="29"/>
      <c r="C220" s="29"/>
      <c r="D220" s="29"/>
      <c r="E220" s="29"/>
      <c r="F220" s="29"/>
    </row>
    <row r="221" spans="1:6" ht="15.75">
      <c r="A221" s="71"/>
      <c r="B221" s="29"/>
      <c r="C221" s="29"/>
      <c r="D221" s="29"/>
      <c r="E221" s="29"/>
      <c r="F221" s="29"/>
    </row>
    <row r="222" spans="1:6" ht="15.75">
      <c r="A222" s="71"/>
      <c r="B222" s="29"/>
      <c r="C222" s="29"/>
      <c r="D222" s="29"/>
      <c r="E222" s="29"/>
      <c r="F222" s="29"/>
    </row>
    <row r="223" spans="1:6" ht="15.75">
      <c r="A223" s="71"/>
      <c r="B223" s="29"/>
      <c r="C223" s="29"/>
      <c r="D223" s="29"/>
      <c r="E223" s="29"/>
      <c r="F223" s="29"/>
    </row>
    <row r="224" spans="1:6" ht="15.75">
      <c r="A224" s="71"/>
      <c r="B224" s="29"/>
      <c r="C224" s="29"/>
      <c r="D224" s="29"/>
      <c r="E224" s="29"/>
      <c r="F224" s="29"/>
    </row>
    <row r="225" spans="1:6" ht="15.75">
      <c r="A225" s="71"/>
      <c r="B225" s="29"/>
      <c r="C225" s="29"/>
      <c r="D225" s="29"/>
      <c r="E225" s="29"/>
      <c r="F225" s="29"/>
    </row>
    <row r="226" spans="1:6" ht="15.75">
      <c r="A226" s="71"/>
      <c r="B226" s="29"/>
      <c r="C226" s="29"/>
      <c r="D226" s="29"/>
      <c r="E226" s="29"/>
      <c r="F226" s="29"/>
    </row>
    <row r="227" spans="1:6" ht="15.75">
      <c r="A227" s="71"/>
      <c r="B227" s="29"/>
      <c r="C227" s="29"/>
      <c r="D227" s="29"/>
      <c r="E227" s="29"/>
      <c r="F227" s="29"/>
    </row>
    <row r="228" spans="1:6" ht="15.75">
      <c r="A228" s="71"/>
      <c r="B228" s="29"/>
      <c r="C228" s="29"/>
      <c r="D228" s="29"/>
      <c r="E228" s="29"/>
      <c r="F228" s="29"/>
    </row>
    <row r="229" spans="1:6" ht="15.75">
      <c r="A229" s="71"/>
      <c r="B229" s="29"/>
      <c r="C229" s="29"/>
      <c r="D229" s="29"/>
      <c r="E229" s="29"/>
      <c r="F229" s="29"/>
    </row>
    <row r="230" spans="1:6" ht="15.75">
      <c r="A230" s="71"/>
      <c r="B230" s="29"/>
      <c r="C230" s="29"/>
      <c r="D230" s="29"/>
      <c r="E230" s="29"/>
      <c r="F230" s="29"/>
    </row>
    <row r="231" spans="1:6" ht="15.75">
      <c r="A231" s="71"/>
      <c r="B231" s="29"/>
      <c r="C231" s="29"/>
      <c r="D231" s="29"/>
      <c r="E231" s="29"/>
      <c r="F231" s="29"/>
    </row>
    <row r="232" spans="1:6" ht="15.75">
      <c r="A232" s="71"/>
      <c r="B232" s="29"/>
      <c r="C232" s="29"/>
      <c r="D232" s="29"/>
      <c r="E232" s="29"/>
      <c r="F232" s="29"/>
    </row>
    <row r="233" spans="1:6" ht="15.75">
      <c r="A233" s="71"/>
      <c r="B233" s="29"/>
      <c r="C233" s="29"/>
      <c r="D233" s="29"/>
      <c r="E233" s="29"/>
      <c r="F233" s="29"/>
    </row>
    <row r="234" spans="1:6" ht="15.75">
      <c r="A234" s="71"/>
      <c r="B234" s="29"/>
      <c r="C234" s="29"/>
      <c r="D234" s="29"/>
      <c r="E234" s="29"/>
      <c r="F234" s="29"/>
    </row>
    <row r="235" spans="1:6" ht="15.75">
      <c r="A235" s="71"/>
      <c r="B235" s="29"/>
      <c r="C235" s="29"/>
      <c r="D235" s="29"/>
      <c r="E235" s="29"/>
      <c r="F235" s="29"/>
    </row>
    <row r="236" spans="1:6" ht="15.75">
      <c r="A236" s="71"/>
      <c r="B236" s="29"/>
      <c r="C236" s="29"/>
      <c r="D236" s="29"/>
      <c r="E236" s="29"/>
      <c r="F236" s="29"/>
    </row>
    <row r="237" spans="1:6" ht="15.75">
      <c r="A237" s="71"/>
      <c r="B237" s="29"/>
      <c r="C237" s="29"/>
      <c r="D237" s="29"/>
      <c r="E237" s="29"/>
      <c r="F237" s="29"/>
    </row>
    <row r="238" spans="1:6" ht="15.75">
      <c r="A238" s="71"/>
      <c r="B238" s="29"/>
      <c r="C238" s="29"/>
      <c r="D238" s="29"/>
      <c r="E238" s="29"/>
      <c r="F238" s="29"/>
    </row>
    <row r="239" spans="1:6" ht="15.75">
      <c r="A239" s="71"/>
      <c r="B239" s="29"/>
      <c r="C239" s="29"/>
      <c r="D239" s="29"/>
      <c r="E239" s="29"/>
      <c r="F239" s="29"/>
    </row>
    <row r="240" spans="1:6" ht="15.75">
      <c r="A240" s="71"/>
      <c r="B240" s="29"/>
      <c r="C240" s="29"/>
      <c r="D240" s="29"/>
      <c r="E240" s="29"/>
      <c r="F240" s="29"/>
    </row>
    <row r="241" spans="1:6" ht="15.75">
      <c r="A241" s="71"/>
      <c r="B241" s="29"/>
      <c r="C241" s="29"/>
      <c r="D241" s="29"/>
      <c r="E241" s="29"/>
      <c r="F241" s="29"/>
    </row>
    <row r="242" spans="1:6" ht="15.75">
      <c r="A242" s="71"/>
      <c r="B242" s="29"/>
      <c r="C242" s="29"/>
      <c r="D242" s="29"/>
      <c r="E242" s="29"/>
      <c r="F242" s="29"/>
    </row>
    <row r="243" spans="1:6" ht="15.75">
      <c r="A243" s="71"/>
      <c r="B243" s="29"/>
      <c r="C243" s="29"/>
      <c r="D243" s="29"/>
      <c r="E243" s="29"/>
      <c r="F243" s="29"/>
    </row>
    <row r="244" spans="1:6" ht="15.75">
      <c r="A244" s="71"/>
      <c r="B244" s="29"/>
      <c r="C244" s="29"/>
      <c r="D244" s="29"/>
      <c r="E244" s="29"/>
      <c r="F244" s="29"/>
    </row>
    <row r="245" spans="1:6" ht="15.75">
      <c r="A245" s="71"/>
      <c r="B245" s="29"/>
      <c r="C245" s="29"/>
      <c r="D245" s="29"/>
      <c r="E245" s="29"/>
      <c r="F245" s="29"/>
    </row>
    <row r="246" spans="1:6" ht="15.75">
      <c r="A246" s="71"/>
      <c r="B246" s="29"/>
      <c r="C246" s="29"/>
      <c r="D246" s="29"/>
      <c r="E246" s="29"/>
      <c r="F246" s="29"/>
    </row>
    <row r="247" spans="1:6" ht="15.75">
      <c r="A247" s="71"/>
      <c r="B247" s="29"/>
      <c r="C247" s="29"/>
      <c r="D247" s="29"/>
      <c r="E247" s="29"/>
      <c r="F247" s="29"/>
    </row>
    <row r="248" spans="1:6" ht="15.75">
      <c r="A248" s="71"/>
      <c r="B248" s="29"/>
      <c r="C248" s="29"/>
      <c r="D248" s="29"/>
      <c r="E248" s="29"/>
      <c r="F248" s="29"/>
    </row>
    <row r="249" spans="1:6" ht="15.75">
      <c r="A249" s="71"/>
      <c r="B249" s="29"/>
      <c r="C249" s="29"/>
      <c r="D249" s="29"/>
      <c r="E249" s="29"/>
      <c r="F249" s="29"/>
    </row>
    <row r="250" spans="1:6" ht="15.75">
      <c r="A250" s="71"/>
      <c r="B250" s="29"/>
      <c r="C250" s="29"/>
      <c r="D250" s="29"/>
      <c r="E250" s="29"/>
      <c r="F250" s="29"/>
    </row>
    <row r="251" spans="1:6" ht="15.75">
      <c r="A251" s="71"/>
      <c r="B251" s="29"/>
      <c r="C251" s="29"/>
      <c r="D251" s="29"/>
      <c r="E251" s="29"/>
      <c r="F251" s="29"/>
    </row>
    <row r="252" spans="1:6" ht="15.75">
      <c r="A252" s="71"/>
      <c r="B252" s="29"/>
      <c r="C252" s="29"/>
      <c r="D252" s="29"/>
      <c r="E252" s="29"/>
      <c r="F252" s="29"/>
    </row>
    <row r="253" spans="1:6" ht="15.75">
      <c r="A253" s="71"/>
      <c r="B253" s="29"/>
      <c r="C253" s="29"/>
      <c r="D253" s="29"/>
      <c r="E253" s="29"/>
      <c r="F253" s="29"/>
    </row>
    <row r="254" spans="1:6" ht="15.75">
      <c r="A254" s="71"/>
      <c r="B254" s="29"/>
      <c r="C254" s="29"/>
      <c r="D254" s="29"/>
      <c r="E254" s="29"/>
      <c r="F254" s="29"/>
    </row>
    <row r="255" spans="1:6" ht="15.75">
      <c r="A255" s="71"/>
      <c r="B255" s="29"/>
      <c r="C255" s="29"/>
      <c r="D255" s="29"/>
      <c r="E255" s="29"/>
      <c r="F255" s="29"/>
    </row>
    <row r="256" spans="1:6" ht="15.75">
      <c r="A256" s="71"/>
      <c r="B256" s="29"/>
      <c r="C256" s="29"/>
      <c r="D256" s="29"/>
      <c r="E256" s="29"/>
      <c r="F256" s="29"/>
    </row>
    <row r="257" spans="1:6" ht="15.75">
      <c r="A257" s="71"/>
      <c r="B257" s="29"/>
      <c r="C257" s="29"/>
      <c r="D257" s="29"/>
      <c r="E257" s="29"/>
      <c r="F257" s="29"/>
    </row>
    <row r="258" spans="1:6" ht="15.75">
      <c r="A258" s="71"/>
      <c r="B258" s="29"/>
      <c r="C258" s="29"/>
      <c r="D258" s="29"/>
      <c r="E258" s="29"/>
      <c r="F258" s="29"/>
    </row>
    <row r="259" spans="1:6" ht="15.75">
      <c r="A259" s="71"/>
      <c r="B259" s="29"/>
      <c r="C259" s="29"/>
      <c r="D259" s="29"/>
      <c r="E259" s="29"/>
      <c r="F259" s="29"/>
    </row>
    <row r="260" spans="1:6" ht="15.75">
      <c r="A260" s="71"/>
      <c r="B260" s="29"/>
      <c r="C260" s="29"/>
      <c r="D260" s="29"/>
      <c r="E260" s="29"/>
      <c r="F260" s="29"/>
    </row>
    <row r="261" spans="1:6" ht="15.75">
      <c r="A261" s="71"/>
      <c r="B261" s="29"/>
      <c r="C261" s="29"/>
      <c r="D261" s="29"/>
      <c r="E261" s="29"/>
      <c r="F261" s="29"/>
    </row>
    <row r="262" spans="1:6" ht="15.75">
      <c r="A262" s="71"/>
      <c r="B262" s="29"/>
      <c r="C262" s="29"/>
      <c r="D262" s="29"/>
      <c r="E262" s="29"/>
      <c r="F262" s="29"/>
    </row>
    <row r="263" spans="1:6" ht="15.75">
      <c r="A263" s="71"/>
      <c r="B263" s="29"/>
      <c r="C263" s="29"/>
      <c r="D263" s="29"/>
      <c r="E263" s="29"/>
      <c r="F263" s="29"/>
    </row>
    <row r="264" spans="1:6" ht="15.75">
      <c r="A264" s="71"/>
      <c r="B264" s="29"/>
      <c r="C264" s="29"/>
      <c r="D264" s="29"/>
      <c r="E264" s="29"/>
      <c r="F264" s="29"/>
    </row>
    <row r="265" spans="1:6" ht="15.75">
      <c r="A265" s="71"/>
      <c r="B265" s="29"/>
      <c r="C265" s="29"/>
      <c r="D265" s="29"/>
      <c r="E265" s="29"/>
      <c r="F265" s="29"/>
    </row>
    <row r="266" spans="1:6" ht="15.75">
      <c r="A266" s="71"/>
      <c r="B266" s="29"/>
      <c r="C266" s="29"/>
      <c r="D266" s="29"/>
      <c r="E266" s="29"/>
      <c r="F266" s="29"/>
    </row>
    <row r="267" spans="1:6" ht="15.75">
      <c r="A267" s="71"/>
      <c r="B267" s="29"/>
      <c r="C267" s="29"/>
      <c r="D267" s="29"/>
      <c r="E267" s="29"/>
      <c r="F267" s="29"/>
    </row>
    <row r="268" spans="1:6" ht="15.75">
      <c r="A268" s="71"/>
      <c r="B268" s="29"/>
      <c r="C268" s="29"/>
      <c r="D268" s="29"/>
      <c r="E268" s="29"/>
      <c r="F268" s="29"/>
    </row>
    <row r="269" spans="1:6" ht="15.75">
      <c r="A269" s="71"/>
      <c r="B269" s="29"/>
      <c r="C269" s="29"/>
      <c r="D269" s="29"/>
      <c r="E269" s="29"/>
      <c r="F269" s="29"/>
    </row>
    <row r="270" spans="1:6" ht="15.75">
      <c r="A270" s="71"/>
      <c r="B270" s="29"/>
      <c r="C270" s="29"/>
      <c r="D270" s="29"/>
      <c r="E270" s="29"/>
      <c r="F270" s="29"/>
    </row>
    <row r="271" spans="1:6" ht="15.75">
      <c r="A271" s="71"/>
      <c r="B271" s="29"/>
      <c r="C271" s="29"/>
      <c r="D271" s="29"/>
      <c r="E271" s="29"/>
      <c r="F271" s="29"/>
    </row>
    <row r="272" spans="1:6" ht="15.75">
      <c r="A272" s="71"/>
      <c r="B272" s="29"/>
      <c r="C272" s="29"/>
      <c r="D272" s="29"/>
      <c r="E272" s="29"/>
      <c r="F272" s="29"/>
    </row>
    <row r="273" spans="1:6" ht="15.75">
      <c r="A273" s="71"/>
      <c r="B273" s="29"/>
      <c r="C273" s="29"/>
      <c r="D273" s="29"/>
      <c r="E273" s="29"/>
      <c r="F273" s="29"/>
    </row>
    <row r="274" spans="1:6" ht="15.75">
      <c r="A274" s="71"/>
      <c r="B274" s="29"/>
      <c r="C274" s="29"/>
      <c r="D274" s="29"/>
      <c r="E274" s="29"/>
      <c r="F274" s="29"/>
    </row>
    <row r="275" spans="1:6" ht="15.75">
      <c r="A275" s="71"/>
      <c r="B275" s="29"/>
      <c r="C275" s="29"/>
      <c r="D275" s="29"/>
      <c r="E275" s="29"/>
      <c r="F275" s="29"/>
    </row>
    <row r="276" spans="1:6" ht="15.75">
      <c r="A276" s="71"/>
      <c r="B276" s="29"/>
      <c r="C276" s="29"/>
      <c r="D276" s="29"/>
      <c r="E276" s="29"/>
      <c r="F276" s="29"/>
    </row>
    <row r="277" spans="1:6" ht="15.75">
      <c r="A277" s="71"/>
      <c r="B277" s="29"/>
      <c r="C277" s="29"/>
      <c r="D277" s="29"/>
      <c r="E277" s="29"/>
      <c r="F277" s="29"/>
    </row>
    <row r="278" spans="1:6" ht="15.75">
      <c r="A278" s="34"/>
      <c r="B278" s="29"/>
      <c r="C278" s="29"/>
      <c r="D278" s="29"/>
      <c r="E278" s="29"/>
      <c r="F278" s="29"/>
    </row>
    <row r="279" spans="1:6" ht="15.75">
      <c r="A279" s="34"/>
      <c r="B279" s="29"/>
      <c r="C279" s="29"/>
      <c r="D279" s="29"/>
      <c r="E279" s="29"/>
      <c r="F279" s="29"/>
    </row>
    <row r="280" spans="1:6" ht="15.75">
      <c r="A280" s="34"/>
      <c r="B280" s="29"/>
      <c r="C280" s="29"/>
      <c r="D280" s="29"/>
      <c r="E280" s="29"/>
      <c r="F280" s="29"/>
    </row>
    <row r="281" spans="1:6" ht="15.75">
      <c r="A281" s="34"/>
      <c r="B281" s="29"/>
      <c r="C281" s="29"/>
      <c r="D281" s="29"/>
      <c r="E281" s="29"/>
      <c r="F281" s="29"/>
    </row>
    <row r="282" spans="1:6" ht="15.75">
      <c r="A282" s="34"/>
      <c r="B282" s="29"/>
      <c r="C282" s="29"/>
      <c r="D282" s="29"/>
      <c r="E282" s="29"/>
      <c r="F282" s="29"/>
    </row>
    <row r="283" spans="1:6" ht="15.75">
      <c r="A283" s="34"/>
      <c r="B283" s="29"/>
      <c r="C283" s="29"/>
      <c r="D283" s="29"/>
      <c r="E283" s="29"/>
      <c r="F283" s="29"/>
    </row>
    <row r="284" spans="1:6" ht="15.75">
      <c r="A284" s="34"/>
      <c r="B284" s="29"/>
      <c r="C284" s="29"/>
      <c r="D284" s="29"/>
      <c r="E284" s="29"/>
      <c r="F284" s="29"/>
    </row>
    <row r="285" spans="1:6" ht="15.75">
      <c r="A285" s="34"/>
      <c r="B285" s="29"/>
      <c r="C285" s="29"/>
      <c r="D285" s="29"/>
      <c r="E285" s="29"/>
      <c r="F285" s="29"/>
    </row>
    <row r="286" spans="1:6" ht="15.75">
      <c r="A286" s="34"/>
      <c r="B286" s="29"/>
      <c r="C286" s="29"/>
      <c r="D286" s="29"/>
      <c r="E286" s="29"/>
      <c r="F286" s="29"/>
    </row>
    <row r="287" spans="1:6" ht="15.75">
      <c r="A287" s="34"/>
      <c r="B287" s="29"/>
      <c r="C287" s="29"/>
      <c r="D287" s="29"/>
      <c r="E287" s="29"/>
      <c r="F287" s="29"/>
    </row>
    <row r="288" spans="1:6" ht="15.75">
      <c r="A288" s="34"/>
      <c r="B288" s="29"/>
      <c r="C288" s="29"/>
      <c r="D288" s="29"/>
      <c r="E288" s="29"/>
      <c r="F288" s="29"/>
    </row>
    <row r="289" spans="1:6" ht="15.75">
      <c r="A289" s="34"/>
      <c r="B289" s="29"/>
      <c r="C289" s="29"/>
      <c r="D289" s="29"/>
      <c r="E289" s="29"/>
      <c r="F289" s="29"/>
    </row>
    <row r="290" spans="1:6" ht="15.75">
      <c r="A290" s="34"/>
      <c r="B290" s="29"/>
      <c r="C290" s="29"/>
      <c r="D290" s="29"/>
      <c r="E290" s="29"/>
      <c r="F290" s="29"/>
    </row>
    <row r="291" spans="1:6" ht="15.75">
      <c r="A291" s="34"/>
      <c r="B291" s="29"/>
      <c r="C291" s="29"/>
      <c r="D291" s="29"/>
      <c r="E291" s="29"/>
      <c r="F291" s="29"/>
    </row>
    <row r="292" spans="1:6" ht="15.75">
      <c r="A292" s="34"/>
      <c r="B292" s="29"/>
      <c r="C292" s="29"/>
      <c r="D292" s="29"/>
      <c r="E292" s="29"/>
      <c r="F292" s="29"/>
    </row>
    <row r="293" spans="1:6" ht="15.75">
      <c r="A293" s="34"/>
      <c r="B293" s="29"/>
      <c r="C293" s="29"/>
      <c r="D293" s="29"/>
      <c r="E293" s="29"/>
      <c r="F293" s="29"/>
    </row>
    <row r="294" spans="1:6" ht="15.75">
      <c r="A294" s="34"/>
      <c r="B294" s="29"/>
      <c r="C294" s="29"/>
      <c r="D294" s="29"/>
      <c r="E294" s="29"/>
      <c r="F294" s="29"/>
    </row>
    <row r="295" spans="1:6" ht="15.75">
      <c r="A295" s="34"/>
      <c r="B295" s="29"/>
      <c r="C295" s="29"/>
      <c r="D295" s="29"/>
      <c r="E295" s="29"/>
      <c r="F295" s="29"/>
    </row>
    <row r="296" spans="1:6" ht="15.75">
      <c r="A296" s="34"/>
      <c r="B296" s="29"/>
      <c r="C296" s="29"/>
      <c r="D296" s="29"/>
      <c r="E296" s="29"/>
      <c r="F296" s="29"/>
    </row>
    <row r="297" spans="1:6" ht="15.75">
      <c r="A297" s="34"/>
      <c r="B297" s="29"/>
      <c r="C297" s="29"/>
      <c r="D297" s="29"/>
      <c r="E297" s="29"/>
      <c r="F297" s="29"/>
    </row>
    <row r="298" spans="1:6" ht="15.75">
      <c r="A298" s="34"/>
      <c r="B298" s="29"/>
      <c r="C298" s="29"/>
      <c r="D298" s="29"/>
      <c r="E298" s="29"/>
      <c r="F298" s="29"/>
    </row>
    <row r="299" spans="1:6" ht="15.75">
      <c r="A299" s="34"/>
      <c r="B299" s="29"/>
      <c r="C299" s="29"/>
      <c r="D299" s="29"/>
      <c r="E299" s="29"/>
      <c r="F299" s="29"/>
    </row>
    <row r="300" spans="1:6" ht="15.75">
      <c r="A300" s="34"/>
      <c r="B300" s="29"/>
      <c r="C300" s="29"/>
      <c r="D300" s="29"/>
      <c r="E300" s="29"/>
      <c r="F300" s="29"/>
    </row>
    <row r="301" spans="1:6" ht="15.75">
      <c r="A301" s="34"/>
      <c r="B301" s="29"/>
      <c r="C301" s="29"/>
      <c r="D301" s="29"/>
      <c r="E301" s="29"/>
      <c r="F301" s="29"/>
    </row>
    <row r="302" spans="1:6" ht="15.75">
      <c r="A302" s="34"/>
      <c r="B302" s="29"/>
      <c r="C302" s="29"/>
      <c r="D302" s="29"/>
      <c r="E302" s="29"/>
      <c r="F302" s="29"/>
    </row>
    <row r="303" spans="1:6" ht="15.75">
      <c r="A303" s="34"/>
      <c r="B303" s="29"/>
      <c r="C303" s="29"/>
      <c r="D303" s="29"/>
      <c r="E303" s="29"/>
      <c r="F303" s="29"/>
    </row>
    <row r="304" spans="1:6" ht="15.75">
      <c r="A304" s="34"/>
      <c r="B304" s="29"/>
      <c r="C304" s="29"/>
      <c r="D304" s="29"/>
      <c r="E304" s="29"/>
      <c r="F304" s="29"/>
    </row>
    <row r="305" spans="1:6" ht="15.75">
      <c r="A305" s="34"/>
      <c r="B305" s="29"/>
      <c r="C305" s="29"/>
      <c r="D305" s="29"/>
      <c r="E305" s="29"/>
      <c r="F305" s="29"/>
    </row>
    <row r="306" spans="1:6" ht="15.75">
      <c r="A306" s="34"/>
      <c r="B306" s="29"/>
      <c r="C306" s="29"/>
      <c r="D306" s="29"/>
      <c r="E306" s="29"/>
      <c r="F306" s="29"/>
    </row>
    <row r="307" spans="1:6" ht="15.75">
      <c r="A307" s="34"/>
      <c r="B307" s="29"/>
      <c r="C307" s="29"/>
      <c r="D307" s="29"/>
      <c r="E307" s="29"/>
      <c r="F307" s="29"/>
    </row>
    <row r="308" spans="1:6" ht="15.75">
      <c r="A308" s="34"/>
      <c r="B308" s="29"/>
      <c r="C308" s="29"/>
      <c r="D308" s="29"/>
      <c r="E308" s="29"/>
      <c r="F308" s="29"/>
    </row>
    <row r="309" spans="1:6" ht="15.75">
      <c r="A309" s="34"/>
      <c r="B309" s="29"/>
      <c r="C309" s="29"/>
      <c r="D309" s="29"/>
      <c r="E309" s="29"/>
      <c r="F309" s="29"/>
    </row>
    <row r="310" spans="1:6" ht="15.75">
      <c r="A310" s="34"/>
      <c r="B310" s="29"/>
      <c r="C310" s="29"/>
      <c r="D310" s="29"/>
      <c r="E310" s="29"/>
      <c r="F310" s="29"/>
    </row>
    <row r="311" spans="1:6" ht="15.75">
      <c r="A311" s="34"/>
      <c r="B311" s="29"/>
      <c r="C311" s="29"/>
      <c r="D311" s="29"/>
      <c r="E311" s="29"/>
      <c r="F311" s="29"/>
    </row>
    <row r="312" spans="1:6" ht="15.75">
      <c r="A312" s="34"/>
      <c r="B312" s="29"/>
      <c r="C312" s="29"/>
      <c r="D312" s="29"/>
      <c r="E312" s="29"/>
      <c r="F312" s="29"/>
    </row>
    <row r="313" spans="1:6" ht="15.75">
      <c r="A313" s="34"/>
      <c r="B313" s="29"/>
      <c r="C313" s="29"/>
      <c r="D313" s="29"/>
      <c r="E313" s="29"/>
      <c r="F313" s="29"/>
    </row>
    <row r="314" spans="1:6" ht="15.75">
      <c r="A314" s="34"/>
      <c r="B314" s="29"/>
      <c r="C314" s="29"/>
      <c r="D314" s="29"/>
      <c r="E314" s="29"/>
      <c r="F314" s="29"/>
    </row>
    <row r="315" spans="1:6" ht="15.75">
      <c r="A315" s="34"/>
      <c r="B315" s="29"/>
      <c r="C315" s="29"/>
      <c r="D315" s="29"/>
      <c r="E315" s="29"/>
      <c r="F315" s="29"/>
    </row>
    <row r="316" spans="1:6" ht="15.75">
      <c r="A316" s="34"/>
      <c r="B316" s="29"/>
      <c r="C316" s="29"/>
      <c r="D316" s="29"/>
      <c r="E316" s="29"/>
      <c r="F316" s="29"/>
    </row>
    <row r="317" spans="1:6" ht="15.75">
      <c r="A317" s="34"/>
      <c r="B317" s="29"/>
      <c r="C317" s="29"/>
      <c r="D317" s="29"/>
      <c r="E317" s="29"/>
      <c r="F317" s="29"/>
    </row>
    <row r="318" spans="1:6" ht="15.75">
      <c r="A318" s="34"/>
      <c r="B318" s="29"/>
      <c r="C318" s="29"/>
      <c r="D318" s="29"/>
      <c r="E318" s="29"/>
      <c r="F318" s="29"/>
    </row>
    <row r="319" spans="1:6" ht="15.75">
      <c r="A319" s="34"/>
      <c r="B319" s="29"/>
      <c r="C319" s="29"/>
      <c r="D319" s="29"/>
      <c r="E319" s="29"/>
      <c r="F319" s="29"/>
    </row>
    <row r="320" spans="1:6" ht="15.75">
      <c r="A320" s="34"/>
      <c r="B320" s="29"/>
      <c r="C320" s="29"/>
      <c r="D320" s="29"/>
      <c r="E320" s="29"/>
      <c r="F320" s="29"/>
    </row>
    <row r="321" spans="1:6" ht="15.75">
      <c r="A321" s="34"/>
      <c r="B321" s="29"/>
      <c r="C321" s="29"/>
      <c r="D321" s="29"/>
      <c r="E321" s="29"/>
      <c r="F321" s="29"/>
    </row>
    <row r="322" spans="1:6" ht="15.75">
      <c r="A322" s="34"/>
      <c r="B322" s="29"/>
      <c r="C322" s="29"/>
      <c r="D322" s="29"/>
      <c r="E322" s="29"/>
      <c r="F322" s="29"/>
    </row>
    <row r="323" spans="1:6" ht="15.75">
      <c r="A323" s="34"/>
      <c r="B323" s="29"/>
      <c r="C323" s="29"/>
      <c r="D323" s="29"/>
      <c r="E323" s="29"/>
      <c r="F323" s="29"/>
    </row>
    <row r="324" spans="1:6" ht="15.75">
      <c r="A324" s="34"/>
      <c r="B324" s="29"/>
      <c r="C324" s="29"/>
      <c r="D324" s="29"/>
      <c r="E324" s="29"/>
      <c r="F324" s="29"/>
    </row>
    <row r="325" spans="1:6" ht="15.75">
      <c r="A325" s="34"/>
      <c r="B325" s="29"/>
      <c r="C325" s="29"/>
      <c r="D325" s="29"/>
      <c r="E325" s="29"/>
      <c r="F325" s="29"/>
    </row>
    <row r="326" spans="1:6" ht="15.75">
      <c r="A326" s="34"/>
      <c r="B326" s="29"/>
      <c r="C326" s="29"/>
      <c r="D326" s="29"/>
      <c r="E326" s="29"/>
      <c r="F326" s="29"/>
    </row>
    <row r="327" spans="1:6" ht="15.75">
      <c r="A327" s="34"/>
      <c r="B327" s="29"/>
      <c r="C327" s="29"/>
      <c r="D327" s="29"/>
      <c r="E327" s="29"/>
      <c r="F327" s="29"/>
    </row>
    <row r="328" spans="1:6" ht="15.75">
      <c r="A328" s="34"/>
      <c r="B328" s="29"/>
      <c r="C328" s="29"/>
      <c r="D328" s="29"/>
      <c r="E328" s="29"/>
      <c r="F328" s="29"/>
    </row>
    <row r="329" spans="1:6" ht="15.75">
      <c r="A329" s="34"/>
      <c r="B329" s="29"/>
      <c r="C329" s="29"/>
      <c r="D329" s="29"/>
      <c r="E329" s="29"/>
      <c r="F329" s="29"/>
    </row>
    <row r="330" spans="1:6" ht="15.75">
      <c r="A330" s="34"/>
      <c r="B330" s="29"/>
      <c r="C330" s="29"/>
      <c r="D330" s="29"/>
      <c r="E330" s="29"/>
      <c r="F330" s="29"/>
    </row>
    <row r="331" spans="1:6" ht="15.75">
      <c r="A331" s="34"/>
      <c r="B331" s="29"/>
      <c r="C331" s="29"/>
      <c r="D331" s="29"/>
      <c r="E331" s="29"/>
      <c r="F331" s="29"/>
    </row>
    <row r="332" spans="1:6" ht="15.75">
      <c r="A332" s="34"/>
      <c r="B332" s="29"/>
      <c r="C332" s="29"/>
      <c r="D332" s="29"/>
      <c r="E332" s="29"/>
      <c r="F332" s="29"/>
    </row>
    <row r="333" spans="1:6" ht="15.75">
      <c r="A333" s="34"/>
      <c r="B333" s="29"/>
      <c r="C333" s="29"/>
      <c r="D333" s="29"/>
      <c r="E333" s="29"/>
      <c r="F333" s="29"/>
    </row>
    <row r="334" spans="1:6" ht="15.75">
      <c r="A334" s="34"/>
      <c r="B334" s="29"/>
      <c r="C334" s="29"/>
      <c r="D334" s="29"/>
      <c r="E334" s="29"/>
      <c r="F334" s="29"/>
    </row>
    <row r="335" spans="1:6" ht="15.75">
      <c r="A335" s="34"/>
      <c r="B335" s="29"/>
      <c r="C335" s="29"/>
      <c r="D335" s="29"/>
      <c r="E335" s="29"/>
      <c r="F335" s="29"/>
    </row>
    <row r="336" spans="1:6" ht="15.75">
      <c r="A336" s="34"/>
      <c r="B336" s="29"/>
      <c r="C336" s="29"/>
      <c r="D336" s="29"/>
      <c r="E336" s="29"/>
      <c r="F336" s="29"/>
    </row>
    <row r="337" spans="1:6" ht="15.75">
      <c r="A337" s="34"/>
      <c r="B337" s="29"/>
      <c r="C337" s="29"/>
      <c r="D337" s="29"/>
      <c r="E337" s="29"/>
      <c r="F337" s="29"/>
    </row>
    <row r="338" spans="1:6" ht="15.75">
      <c r="A338" s="34"/>
      <c r="B338" s="29"/>
      <c r="C338" s="29"/>
      <c r="D338" s="29"/>
      <c r="E338" s="29"/>
      <c r="F338" s="29"/>
    </row>
    <row r="339" spans="1:6" ht="15.75">
      <c r="A339" s="34"/>
      <c r="B339" s="29"/>
      <c r="C339" s="29"/>
      <c r="D339" s="29"/>
      <c r="E339" s="29"/>
      <c r="F339" s="29"/>
    </row>
    <row r="340" spans="1:6" ht="15.75">
      <c r="A340" s="34"/>
      <c r="B340" s="29"/>
      <c r="C340" s="29"/>
      <c r="D340" s="29"/>
      <c r="E340" s="29"/>
      <c r="F340" s="29"/>
    </row>
    <row r="341" spans="1:6" ht="15.75">
      <c r="A341" s="34"/>
      <c r="B341" s="29"/>
      <c r="C341" s="29"/>
      <c r="D341" s="29"/>
      <c r="E341" s="29"/>
      <c r="F341" s="29"/>
    </row>
    <row r="342" spans="1:6" ht="15.75">
      <c r="A342" s="34"/>
      <c r="B342" s="29"/>
      <c r="C342" s="29"/>
      <c r="D342" s="29"/>
      <c r="E342" s="29"/>
      <c r="F342" s="29"/>
    </row>
    <row r="343" spans="1:6" ht="15.75">
      <c r="A343" s="34"/>
      <c r="B343" s="29"/>
      <c r="C343" s="29"/>
      <c r="D343" s="29"/>
      <c r="E343" s="29"/>
      <c r="F343" s="29"/>
    </row>
    <row r="344" spans="1:6" ht="15.75">
      <c r="A344" s="34"/>
      <c r="B344" s="29"/>
      <c r="C344" s="29"/>
      <c r="D344" s="29"/>
      <c r="E344" s="29"/>
      <c r="F344" s="29"/>
    </row>
    <row r="345" spans="1:6" ht="15.75">
      <c r="A345" s="34"/>
      <c r="B345" s="29"/>
      <c r="C345" s="29"/>
      <c r="D345" s="29"/>
      <c r="E345" s="29"/>
      <c r="F345" s="29"/>
    </row>
    <row r="346" spans="1:6" ht="15.75">
      <c r="A346" s="34"/>
      <c r="B346" s="29"/>
      <c r="C346" s="29"/>
      <c r="D346" s="29"/>
      <c r="E346" s="29"/>
      <c r="F346" s="29"/>
    </row>
    <row r="347" spans="1:6" ht="15.75">
      <c r="A347" s="34"/>
      <c r="B347" s="29"/>
      <c r="C347" s="29"/>
      <c r="D347" s="29"/>
      <c r="E347" s="29"/>
      <c r="F347" s="29"/>
    </row>
    <row r="348" spans="1:6" ht="15.75">
      <c r="A348" s="34"/>
      <c r="B348" s="29"/>
      <c r="C348" s="29"/>
      <c r="D348" s="29"/>
      <c r="E348" s="29"/>
      <c r="F348" s="29"/>
    </row>
    <row r="349" spans="1:6" ht="15.75">
      <c r="A349" s="34"/>
      <c r="B349" s="29"/>
      <c r="C349" s="29"/>
      <c r="D349" s="29"/>
      <c r="E349" s="29"/>
      <c r="F349" s="29"/>
    </row>
    <row r="350" spans="1:6" ht="15.75">
      <c r="A350" s="34"/>
      <c r="B350" s="29"/>
      <c r="C350" s="29"/>
      <c r="D350" s="29"/>
      <c r="E350" s="29"/>
      <c r="F350" s="29"/>
    </row>
    <row r="351" spans="1:6" ht="15.75">
      <c r="A351" s="34"/>
      <c r="B351" s="29"/>
      <c r="C351" s="29"/>
      <c r="D351" s="29"/>
      <c r="E351" s="29"/>
      <c r="F351" s="29"/>
    </row>
    <row r="352" spans="1:6" ht="15.75">
      <c r="A352" s="34"/>
      <c r="B352" s="29"/>
      <c r="C352" s="29"/>
      <c r="D352" s="29"/>
      <c r="E352" s="29"/>
      <c r="F352" s="29"/>
    </row>
    <row r="353" spans="1:6" ht="15.75">
      <c r="A353" s="34"/>
      <c r="B353" s="29"/>
      <c r="C353" s="29"/>
      <c r="D353" s="29"/>
      <c r="E353" s="29"/>
      <c r="F353" s="29"/>
    </row>
    <row r="354" spans="1:6" ht="15.75">
      <c r="A354" s="34"/>
      <c r="B354" s="29"/>
      <c r="C354" s="29"/>
      <c r="D354" s="29"/>
      <c r="E354" s="29"/>
      <c r="F354" s="29"/>
    </row>
    <row r="355" spans="1:6" ht="15.75">
      <c r="A355" s="34"/>
      <c r="B355" s="29"/>
      <c r="C355" s="29"/>
      <c r="D355" s="29"/>
      <c r="E355" s="29"/>
      <c r="F355" s="29"/>
    </row>
    <row r="356" spans="1:6" ht="15.75">
      <c r="A356" s="34"/>
      <c r="B356" s="29"/>
      <c r="C356" s="29"/>
      <c r="D356" s="29"/>
      <c r="E356" s="29"/>
      <c r="F356" s="29"/>
    </row>
    <row r="357" spans="1:6" ht="15.75">
      <c r="A357" s="34"/>
      <c r="B357" s="29"/>
      <c r="C357" s="29"/>
      <c r="D357" s="29"/>
      <c r="E357" s="29"/>
      <c r="F357" s="29"/>
    </row>
    <row r="358" spans="1:6" ht="15.75">
      <c r="A358" s="34"/>
      <c r="B358" s="29"/>
      <c r="C358" s="29"/>
      <c r="D358" s="29"/>
      <c r="E358" s="29"/>
      <c r="F358" s="29"/>
    </row>
    <row r="359" spans="1:6" ht="15.75">
      <c r="A359" s="34"/>
      <c r="B359" s="29"/>
      <c r="C359" s="29"/>
      <c r="D359" s="29"/>
      <c r="E359" s="29"/>
      <c r="F359" s="29"/>
    </row>
    <row r="360" spans="1:6" ht="15.75">
      <c r="A360" s="34"/>
      <c r="B360" s="29"/>
      <c r="C360" s="29"/>
      <c r="D360" s="29"/>
      <c r="E360" s="29"/>
      <c r="F360" s="29"/>
    </row>
    <row r="361" spans="1:6" ht="15.75">
      <c r="A361" s="34"/>
      <c r="B361" s="29"/>
      <c r="C361" s="29"/>
      <c r="D361" s="29"/>
      <c r="E361" s="29"/>
      <c r="F361" s="29"/>
    </row>
    <row r="362" spans="1:6" ht="15.75">
      <c r="A362" s="34"/>
      <c r="B362" s="29"/>
      <c r="C362" s="29"/>
      <c r="D362" s="29"/>
      <c r="E362" s="29"/>
      <c r="F362" s="29"/>
    </row>
    <row r="363" spans="1:6" ht="15.75">
      <c r="A363" s="34"/>
      <c r="B363" s="29"/>
      <c r="C363" s="29"/>
      <c r="D363" s="29"/>
      <c r="E363" s="29"/>
      <c r="F363" s="29"/>
    </row>
    <row r="364" spans="1:6" ht="15.75">
      <c r="A364" s="34"/>
      <c r="B364" s="29"/>
      <c r="C364" s="29"/>
      <c r="D364" s="29"/>
      <c r="E364" s="29"/>
      <c r="F364" s="29"/>
    </row>
    <row r="365" spans="1:6" ht="15.75">
      <c r="A365" s="34"/>
      <c r="B365" s="29"/>
      <c r="C365" s="29"/>
      <c r="D365" s="29"/>
      <c r="E365" s="29"/>
      <c r="F365" s="29"/>
    </row>
    <row r="366" spans="1:6" ht="15.75">
      <c r="A366" s="34"/>
      <c r="B366" s="29"/>
      <c r="C366" s="29"/>
      <c r="D366" s="29"/>
      <c r="E366" s="29"/>
      <c r="F366" s="29"/>
    </row>
    <row r="367" spans="1:6" ht="15.75">
      <c r="A367" s="34"/>
      <c r="B367" s="29"/>
      <c r="C367" s="29"/>
      <c r="D367" s="29"/>
      <c r="E367" s="29"/>
      <c r="F367" s="29"/>
    </row>
    <row r="368" spans="1:6" ht="15.75">
      <c r="A368" s="34"/>
      <c r="B368" s="29"/>
      <c r="C368" s="29"/>
      <c r="D368" s="29"/>
      <c r="E368" s="29"/>
      <c r="F368" s="29"/>
    </row>
    <row r="369" spans="1:6" ht="15.75">
      <c r="A369" s="34"/>
      <c r="B369" s="29"/>
      <c r="C369" s="29"/>
      <c r="D369" s="29"/>
      <c r="E369" s="29"/>
      <c r="F369" s="29"/>
    </row>
    <row r="370" spans="1:6" ht="15.75">
      <c r="A370" s="34"/>
      <c r="B370" s="29"/>
      <c r="C370" s="29"/>
      <c r="D370" s="29"/>
      <c r="E370" s="29"/>
      <c r="F370" s="29"/>
    </row>
    <row r="371" spans="1:6" ht="15.75">
      <c r="A371" s="34"/>
      <c r="B371" s="29"/>
      <c r="C371" s="29"/>
      <c r="D371" s="29"/>
      <c r="E371" s="29"/>
      <c r="F371" s="29"/>
    </row>
    <row r="372" spans="1:6" ht="15.75">
      <c r="A372" s="34"/>
      <c r="B372" s="29"/>
      <c r="C372" s="29"/>
      <c r="D372" s="29"/>
      <c r="E372" s="29"/>
      <c r="F372" s="29"/>
    </row>
    <row r="373" spans="1:6" ht="15.75">
      <c r="A373" s="34"/>
      <c r="B373" s="29"/>
      <c r="C373" s="29"/>
      <c r="D373" s="29"/>
      <c r="E373" s="29"/>
      <c r="F373" s="29"/>
    </row>
    <row r="374" spans="1:6" ht="15.75">
      <c r="A374" s="34"/>
      <c r="B374" s="29"/>
      <c r="C374" s="29"/>
      <c r="D374" s="29"/>
      <c r="E374" s="29"/>
      <c r="F374" s="29"/>
    </row>
    <row r="375" spans="1:6" ht="15.75">
      <c r="A375" s="34"/>
      <c r="B375" s="29"/>
      <c r="C375" s="29"/>
      <c r="D375" s="29"/>
      <c r="E375" s="29"/>
      <c r="F375" s="29"/>
    </row>
    <row r="376" spans="1:6" ht="15.75">
      <c r="A376" s="34"/>
      <c r="B376" s="29"/>
      <c r="C376" s="29"/>
      <c r="D376" s="29"/>
      <c r="E376" s="29"/>
      <c r="F376" s="29"/>
    </row>
    <row r="377" spans="1:6" ht="15.75">
      <c r="A377" s="34"/>
      <c r="B377" s="29"/>
      <c r="C377" s="29"/>
      <c r="D377" s="29"/>
      <c r="E377" s="29"/>
      <c r="F377" s="29"/>
    </row>
    <row r="378" spans="1:6" ht="15.75">
      <c r="A378" s="34"/>
      <c r="B378" s="29"/>
      <c r="C378" s="29"/>
      <c r="D378" s="29"/>
      <c r="E378" s="29"/>
      <c r="F378" s="29"/>
    </row>
    <row r="379" spans="1:6" ht="15.75">
      <c r="A379" s="34"/>
      <c r="B379" s="29"/>
      <c r="C379" s="29"/>
      <c r="D379" s="29"/>
      <c r="E379" s="29"/>
      <c r="F379" s="29"/>
    </row>
    <row r="380" spans="1:6" ht="15.75">
      <c r="A380" s="34"/>
      <c r="B380" s="29"/>
      <c r="C380" s="29"/>
      <c r="D380" s="29"/>
      <c r="E380" s="29"/>
      <c r="F380" s="29"/>
    </row>
    <row r="381" spans="1:6" ht="15.75">
      <c r="A381" s="34"/>
      <c r="B381" s="29"/>
      <c r="C381" s="29"/>
      <c r="D381" s="29"/>
      <c r="E381" s="29"/>
      <c r="F381" s="29"/>
    </row>
    <row r="382" spans="1:6" ht="15.75">
      <c r="A382" s="34"/>
      <c r="B382" s="29"/>
      <c r="C382" s="29"/>
      <c r="D382" s="29"/>
      <c r="E382" s="29"/>
      <c r="F382" s="29"/>
    </row>
    <row r="383" spans="1:6" ht="15.75">
      <c r="A383" s="34"/>
      <c r="B383" s="29"/>
      <c r="C383" s="29"/>
      <c r="D383" s="29"/>
      <c r="E383" s="29"/>
      <c r="F383" s="29"/>
    </row>
    <row r="384" spans="1:6" ht="15.75">
      <c r="A384" s="34"/>
      <c r="B384" s="29"/>
      <c r="C384" s="29"/>
      <c r="D384" s="29"/>
      <c r="E384" s="29"/>
      <c r="F384" s="29"/>
    </row>
    <row r="385" spans="1:6" ht="15.75">
      <c r="A385" s="34"/>
      <c r="B385" s="29"/>
      <c r="C385" s="29"/>
      <c r="D385" s="29"/>
      <c r="E385" s="29"/>
      <c r="F385" s="29"/>
    </row>
    <row r="386" spans="1:6" ht="15.75">
      <c r="A386" s="34"/>
      <c r="B386" s="29"/>
      <c r="C386" s="29"/>
      <c r="D386" s="29"/>
      <c r="E386" s="29"/>
      <c r="F386" s="29"/>
    </row>
    <row r="387" spans="1:6" ht="15.75">
      <c r="A387" s="34"/>
      <c r="B387" s="29"/>
      <c r="C387" s="29"/>
      <c r="D387" s="29"/>
      <c r="E387" s="29"/>
      <c r="F387" s="29"/>
    </row>
    <row r="388" spans="1:6" ht="15.75">
      <c r="A388" s="34"/>
      <c r="B388" s="29"/>
      <c r="C388" s="29"/>
      <c r="D388" s="29"/>
      <c r="E388" s="29"/>
      <c r="F388" s="29"/>
    </row>
    <row r="389" spans="1:6" ht="15.75">
      <c r="A389" s="34"/>
      <c r="B389" s="29"/>
      <c r="C389" s="29"/>
      <c r="D389" s="29"/>
      <c r="E389" s="29"/>
      <c r="F389" s="29"/>
    </row>
    <row r="390" spans="1:6" ht="15.75">
      <c r="A390" s="34"/>
      <c r="B390" s="29"/>
      <c r="C390" s="29"/>
      <c r="D390" s="29"/>
      <c r="E390" s="29"/>
      <c r="F390" s="29"/>
    </row>
    <row r="391" spans="1:6" ht="15.75">
      <c r="A391" s="34"/>
      <c r="B391" s="29"/>
      <c r="C391" s="29"/>
      <c r="D391" s="29"/>
      <c r="E391" s="29"/>
      <c r="F391" s="29"/>
    </row>
    <row r="392" spans="1:6" ht="15.75">
      <c r="A392" s="34"/>
      <c r="B392" s="29"/>
      <c r="C392" s="29"/>
      <c r="D392" s="29"/>
      <c r="E392" s="29"/>
      <c r="F392" s="29"/>
    </row>
    <row r="393" spans="1:6" ht="15.75">
      <c r="A393" s="34"/>
      <c r="B393" s="29"/>
      <c r="C393" s="29"/>
      <c r="D393" s="29"/>
      <c r="E393" s="29"/>
      <c r="F393" s="29"/>
    </row>
    <row r="394" spans="1:6" ht="15.75">
      <c r="A394" s="34"/>
      <c r="B394" s="29"/>
      <c r="C394" s="29"/>
      <c r="D394" s="29"/>
      <c r="E394" s="29"/>
      <c r="F394" s="29"/>
    </row>
    <row r="395" spans="1:6" ht="15.75">
      <c r="A395" s="34"/>
      <c r="B395" s="29"/>
      <c r="C395" s="29"/>
      <c r="D395" s="29"/>
      <c r="E395" s="29"/>
      <c r="F395" s="29"/>
    </row>
    <row r="396" spans="1:6" ht="15.75">
      <c r="A396" s="34"/>
      <c r="B396" s="29"/>
      <c r="C396" s="29"/>
      <c r="D396" s="29"/>
      <c r="E396" s="29"/>
      <c r="F396" s="29"/>
    </row>
    <row r="397" spans="1:6" ht="15.75">
      <c r="A397" s="34"/>
      <c r="B397" s="29"/>
      <c r="C397" s="29"/>
      <c r="D397" s="29"/>
      <c r="E397" s="29"/>
      <c r="F397" s="29"/>
    </row>
    <row r="398" spans="1:6" ht="15.75">
      <c r="A398" s="34"/>
      <c r="B398" s="29"/>
      <c r="C398" s="29"/>
      <c r="D398" s="29"/>
      <c r="E398" s="29"/>
      <c r="F398" s="29"/>
    </row>
    <row r="399" spans="1:6" ht="15.75">
      <c r="A399" s="34"/>
      <c r="B399" s="29"/>
      <c r="C399" s="29"/>
      <c r="D399" s="29"/>
      <c r="E399" s="29"/>
      <c r="F399" s="29"/>
    </row>
    <row r="400" spans="1:6" ht="15.75">
      <c r="A400" s="34"/>
      <c r="B400" s="29"/>
      <c r="C400" s="29"/>
      <c r="D400" s="29"/>
      <c r="E400" s="29"/>
      <c r="F400" s="29"/>
    </row>
    <row r="401" spans="1:6" ht="15.75">
      <c r="A401" s="34"/>
      <c r="B401" s="29"/>
      <c r="C401" s="29"/>
      <c r="D401" s="29"/>
      <c r="E401" s="29"/>
      <c r="F401" s="29"/>
    </row>
    <row r="402" spans="1:6" ht="15.75">
      <c r="A402" s="34"/>
      <c r="B402" s="29"/>
      <c r="C402" s="29"/>
      <c r="D402" s="29"/>
      <c r="E402" s="29"/>
      <c r="F402" s="29"/>
    </row>
    <row r="403" spans="1:6" ht="15.75">
      <c r="A403" s="34"/>
      <c r="B403" s="29"/>
      <c r="C403" s="29"/>
      <c r="D403" s="29"/>
      <c r="E403" s="29"/>
      <c r="F403" s="29"/>
    </row>
    <row r="404" spans="1:6" ht="15.75">
      <c r="A404" s="34"/>
      <c r="B404" s="29"/>
      <c r="C404" s="29"/>
      <c r="D404" s="29"/>
      <c r="E404" s="29"/>
      <c r="F404" s="29"/>
    </row>
    <row r="405" spans="1:6" ht="15.75">
      <c r="A405" s="34"/>
      <c r="B405" s="29"/>
      <c r="C405" s="29"/>
      <c r="D405" s="29"/>
      <c r="E405" s="29"/>
      <c r="F405" s="29"/>
    </row>
    <row r="406" spans="1:6" ht="15.75">
      <c r="A406" s="34"/>
      <c r="B406" s="29"/>
      <c r="C406" s="29"/>
      <c r="D406" s="29"/>
      <c r="E406" s="29"/>
      <c r="F406" s="29"/>
    </row>
    <row r="407" spans="1:6" ht="15.75">
      <c r="A407" s="34"/>
      <c r="B407" s="29"/>
      <c r="C407" s="29"/>
      <c r="D407" s="29"/>
      <c r="E407" s="29"/>
      <c r="F407" s="29"/>
    </row>
    <row r="408" spans="1:6" ht="15.75">
      <c r="A408" s="34"/>
      <c r="B408" s="29"/>
      <c r="C408" s="29"/>
      <c r="D408" s="29"/>
      <c r="E408" s="29"/>
      <c r="F408" s="29"/>
    </row>
    <row r="409" spans="1:6" ht="15.75">
      <c r="A409" s="34"/>
      <c r="B409" s="29"/>
      <c r="C409" s="29"/>
      <c r="D409" s="29"/>
      <c r="E409" s="29"/>
      <c r="F409" s="29"/>
    </row>
    <row r="410" spans="1:6" ht="15.75">
      <c r="A410" s="34"/>
      <c r="B410" s="29"/>
      <c r="C410" s="29"/>
      <c r="D410" s="29"/>
      <c r="E410" s="29"/>
      <c r="F410" s="29"/>
    </row>
    <row r="411" spans="1:6" ht="15.75">
      <c r="A411" s="34"/>
      <c r="B411" s="29"/>
      <c r="C411" s="29"/>
      <c r="D411" s="29"/>
      <c r="E411" s="29"/>
      <c r="F411" s="29"/>
    </row>
    <row r="412" spans="1:6" ht="15.75">
      <c r="A412" s="34"/>
      <c r="B412" s="29"/>
      <c r="C412" s="29"/>
      <c r="D412" s="29"/>
      <c r="E412" s="29"/>
      <c r="F412" s="29"/>
    </row>
    <row r="413" spans="1:6" ht="15.75">
      <c r="A413" s="34"/>
      <c r="B413" s="29"/>
      <c r="C413" s="29"/>
      <c r="D413" s="29"/>
      <c r="E413" s="29"/>
      <c r="F413" s="29"/>
    </row>
    <row r="414" spans="1:6" ht="15.75">
      <c r="A414" s="34"/>
      <c r="B414" s="29"/>
      <c r="C414" s="29"/>
      <c r="D414" s="29"/>
      <c r="E414" s="29"/>
      <c r="F414" s="29"/>
    </row>
    <row r="415" spans="1:6" ht="15.75">
      <c r="A415" s="34"/>
      <c r="B415" s="29"/>
      <c r="C415" s="29"/>
      <c r="D415" s="29"/>
      <c r="E415" s="29"/>
      <c r="F415" s="29"/>
    </row>
    <row r="416" spans="1:6" ht="15.75">
      <c r="A416" s="34"/>
      <c r="B416" s="29"/>
      <c r="C416" s="29"/>
      <c r="D416" s="29"/>
      <c r="E416" s="29"/>
      <c r="F416" s="29"/>
    </row>
    <row r="417" spans="1:6" ht="15.75">
      <c r="A417" s="34"/>
      <c r="B417" s="29"/>
      <c r="C417" s="29"/>
      <c r="D417" s="29"/>
      <c r="E417" s="29"/>
      <c r="F417" s="29"/>
    </row>
    <row r="418" spans="1:6" ht="15.75">
      <c r="A418" s="34"/>
      <c r="B418" s="29"/>
      <c r="C418" s="29"/>
      <c r="D418" s="29"/>
      <c r="E418" s="29"/>
      <c r="F418" s="29"/>
    </row>
    <row r="419" spans="1:6" ht="15.75">
      <c r="A419" s="34"/>
      <c r="B419" s="29"/>
      <c r="C419" s="29"/>
      <c r="D419" s="29"/>
      <c r="E419" s="29"/>
      <c r="F419" s="29"/>
    </row>
    <row r="420" spans="1:6" ht="15.75">
      <c r="A420" s="34"/>
      <c r="B420" s="29"/>
      <c r="C420" s="29"/>
      <c r="D420" s="29"/>
      <c r="E420" s="29"/>
      <c r="F420" s="29"/>
    </row>
    <row r="421" spans="1:6" ht="15.75">
      <c r="A421" s="34"/>
      <c r="B421" s="29"/>
      <c r="C421" s="29"/>
      <c r="D421" s="29"/>
      <c r="E421" s="29"/>
      <c r="F421" s="29"/>
    </row>
    <row r="422" spans="1:6" ht="15.75">
      <c r="A422" s="34"/>
      <c r="B422" s="29"/>
      <c r="C422" s="29"/>
      <c r="D422" s="29"/>
      <c r="E422" s="29"/>
      <c r="F422" s="29"/>
    </row>
    <row r="423" spans="1:6" ht="15.75">
      <c r="A423" s="34"/>
      <c r="B423" s="29"/>
      <c r="C423" s="29"/>
      <c r="D423" s="29"/>
      <c r="E423" s="29"/>
      <c r="F423" s="29"/>
    </row>
    <row r="424" spans="1:6" ht="15.75">
      <c r="A424" s="34"/>
      <c r="B424" s="29"/>
      <c r="C424" s="29"/>
      <c r="D424" s="29"/>
      <c r="E424" s="29"/>
      <c r="F424" s="29"/>
    </row>
    <row r="425" spans="1:6" ht="15.75">
      <c r="A425" s="34"/>
      <c r="B425" s="29"/>
      <c r="C425" s="29"/>
      <c r="D425" s="29"/>
      <c r="E425" s="29"/>
      <c r="F425" s="29"/>
    </row>
    <row r="426" spans="1:6" ht="15.75">
      <c r="A426" s="34"/>
      <c r="B426" s="29"/>
      <c r="C426" s="29"/>
      <c r="D426" s="29"/>
      <c r="E426" s="29"/>
      <c r="F426" s="29"/>
    </row>
    <row r="427" spans="1:6" ht="15.75">
      <c r="A427" s="34"/>
      <c r="B427" s="29"/>
      <c r="C427" s="29"/>
      <c r="D427" s="29"/>
      <c r="E427" s="29"/>
      <c r="F427" s="29"/>
    </row>
    <row r="428" spans="1:6" ht="15.75">
      <c r="A428" s="34"/>
      <c r="B428" s="29"/>
      <c r="C428" s="29"/>
      <c r="D428" s="29"/>
      <c r="E428" s="29"/>
      <c r="F428" s="29"/>
    </row>
    <row r="429" spans="1:6" ht="15.75">
      <c r="A429" s="34"/>
      <c r="B429" s="29"/>
      <c r="C429" s="29"/>
      <c r="D429" s="29"/>
      <c r="E429" s="29"/>
      <c r="F429" s="29"/>
    </row>
    <row r="430" spans="1:6" ht="15.75">
      <c r="A430" s="34"/>
      <c r="B430" s="29"/>
      <c r="C430" s="29"/>
      <c r="D430" s="29"/>
      <c r="E430" s="29"/>
      <c r="F430" s="29"/>
    </row>
    <row r="431" spans="1:6" ht="15.75">
      <c r="A431" s="34"/>
      <c r="B431" s="29"/>
      <c r="C431" s="29"/>
      <c r="D431" s="29"/>
      <c r="E431" s="29"/>
      <c r="F431" s="29"/>
    </row>
    <row r="432" spans="1:6" ht="15.75">
      <c r="A432" s="34"/>
      <c r="B432" s="29"/>
      <c r="C432" s="29"/>
      <c r="D432" s="29"/>
      <c r="E432" s="29"/>
      <c r="F432" s="29"/>
    </row>
    <row r="433" spans="1:6" ht="15.75">
      <c r="A433" s="34"/>
      <c r="B433" s="29"/>
      <c r="C433" s="29"/>
      <c r="D433" s="29"/>
      <c r="E433" s="29"/>
      <c r="F433" s="29"/>
    </row>
    <row r="434" spans="1:6" ht="15.75">
      <c r="A434" s="34"/>
      <c r="B434" s="29"/>
      <c r="C434" s="29"/>
      <c r="D434" s="29"/>
      <c r="E434" s="29"/>
      <c r="F434" s="29"/>
    </row>
    <row r="435" spans="1:6" ht="15.75">
      <c r="A435" s="34"/>
      <c r="B435" s="29"/>
      <c r="C435" s="29"/>
      <c r="D435" s="29"/>
      <c r="E435" s="29"/>
      <c r="F435" s="29"/>
    </row>
    <row r="436" spans="1:6" ht="15.75">
      <c r="A436" s="34"/>
      <c r="B436" s="29"/>
      <c r="C436" s="29"/>
      <c r="D436" s="29"/>
      <c r="E436" s="29"/>
      <c r="F436" s="29"/>
    </row>
    <row r="437" spans="1:6" ht="15.75">
      <c r="A437" s="34"/>
      <c r="B437" s="29"/>
      <c r="C437" s="29"/>
      <c r="D437" s="29"/>
      <c r="E437" s="29"/>
      <c r="F437" s="29"/>
    </row>
    <row r="438" spans="1:6" ht="15.75">
      <c r="A438" s="34"/>
      <c r="B438" s="29"/>
      <c r="C438" s="29"/>
      <c r="D438" s="29"/>
      <c r="E438" s="29"/>
      <c r="F438" s="29"/>
    </row>
    <row r="439" spans="1:6" ht="15.75">
      <c r="A439" s="34"/>
      <c r="B439" s="29"/>
      <c r="C439" s="29"/>
      <c r="D439" s="29"/>
      <c r="E439" s="29"/>
      <c r="F439" s="29"/>
    </row>
    <row r="440" spans="1:6" ht="15.75">
      <c r="A440" s="34"/>
      <c r="B440" s="29"/>
      <c r="C440" s="29"/>
      <c r="D440" s="29"/>
      <c r="E440" s="29"/>
      <c r="F440" s="29"/>
    </row>
    <row r="441" spans="1:6" ht="15.75">
      <c r="A441" s="34"/>
      <c r="B441" s="29"/>
      <c r="C441" s="29"/>
      <c r="D441" s="29"/>
      <c r="E441" s="29"/>
      <c r="F441" s="29"/>
    </row>
    <row r="442" spans="1:6" ht="15.75">
      <c r="A442" s="34"/>
      <c r="B442" s="29"/>
      <c r="C442" s="29"/>
      <c r="D442" s="29"/>
      <c r="E442" s="29"/>
      <c r="F442" s="29"/>
    </row>
    <row r="443" spans="1:6" ht="15.75">
      <c r="A443" s="34"/>
      <c r="B443" s="29"/>
      <c r="C443" s="29"/>
      <c r="D443" s="29"/>
      <c r="E443" s="29"/>
      <c r="F443" s="29"/>
    </row>
    <row r="444" spans="1:6" ht="15.75">
      <c r="A444" s="34"/>
      <c r="B444" s="29"/>
      <c r="C444" s="29"/>
      <c r="D444" s="29"/>
      <c r="E444" s="29"/>
      <c r="F444" s="29"/>
    </row>
    <row r="445" spans="1:6" ht="15.75">
      <c r="A445" s="34"/>
      <c r="B445" s="29"/>
      <c r="C445" s="29"/>
      <c r="D445" s="29"/>
      <c r="E445" s="29"/>
      <c r="F445" s="29"/>
    </row>
    <row r="446" spans="1:6" ht="15.75">
      <c r="A446" s="34"/>
      <c r="B446" s="29"/>
      <c r="C446" s="29"/>
      <c r="D446" s="29"/>
      <c r="E446" s="29"/>
      <c r="F446" s="29"/>
    </row>
    <row r="447" spans="1:6" ht="15.75">
      <c r="A447" s="34"/>
      <c r="B447" s="29"/>
      <c r="C447" s="29"/>
      <c r="D447" s="29"/>
      <c r="E447" s="29"/>
      <c r="F447" s="29"/>
    </row>
    <row r="448" spans="1:6" ht="15.75">
      <c r="A448" s="34"/>
      <c r="B448" s="29"/>
      <c r="C448" s="29"/>
      <c r="D448" s="29"/>
      <c r="E448" s="29"/>
      <c r="F448" s="29"/>
    </row>
    <row r="449" spans="1:6" ht="15.75">
      <c r="A449" s="34"/>
      <c r="B449" s="29"/>
      <c r="C449" s="29"/>
      <c r="D449" s="29"/>
      <c r="E449" s="29"/>
      <c r="F449" s="29"/>
    </row>
    <row r="450" spans="1:6" ht="15.75">
      <c r="A450" s="34"/>
      <c r="B450" s="29"/>
      <c r="C450" s="29"/>
      <c r="D450" s="29"/>
      <c r="E450" s="29"/>
      <c r="F450" s="29"/>
    </row>
    <row r="451" spans="1:6" ht="15.75">
      <c r="A451" s="34"/>
      <c r="B451" s="29"/>
      <c r="C451" s="29"/>
      <c r="D451" s="29"/>
      <c r="E451" s="29"/>
      <c r="F451" s="29"/>
    </row>
    <row r="452" spans="1:6" ht="15.75">
      <c r="A452" s="34"/>
      <c r="B452" s="29"/>
      <c r="C452" s="29"/>
      <c r="D452" s="29"/>
      <c r="E452" s="29"/>
      <c r="F452" s="29"/>
    </row>
    <row r="453" spans="1:6" ht="15.75">
      <c r="A453" s="34"/>
      <c r="B453" s="29"/>
      <c r="C453" s="29"/>
      <c r="D453" s="29"/>
      <c r="E453" s="29"/>
      <c r="F453" s="29"/>
    </row>
    <row r="454" spans="1:6" ht="15.75">
      <c r="A454" s="34"/>
      <c r="B454" s="29"/>
      <c r="C454" s="29"/>
      <c r="D454" s="29"/>
      <c r="E454" s="29"/>
      <c r="F454" s="29"/>
    </row>
    <row r="455" spans="1:6" ht="15.75">
      <c r="A455" s="34"/>
      <c r="B455" s="29"/>
      <c r="C455" s="29"/>
      <c r="D455" s="29"/>
      <c r="E455" s="29"/>
      <c r="F455" s="29"/>
    </row>
    <row r="456" spans="1:6" ht="15.75">
      <c r="A456" s="34"/>
      <c r="B456" s="29"/>
      <c r="C456" s="29"/>
      <c r="D456" s="29"/>
      <c r="E456" s="29"/>
      <c r="F456" s="29"/>
    </row>
    <row r="457" spans="1:6" ht="15.75">
      <c r="A457" s="34"/>
      <c r="B457" s="29"/>
      <c r="C457" s="29"/>
      <c r="D457" s="29"/>
      <c r="E457" s="29"/>
      <c r="F457" s="29"/>
    </row>
    <row r="458" spans="1:6" ht="15.75">
      <c r="A458" s="34"/>
      <c r="B458" s="29"/>
      <c r="C458" s="29"/>
      <c r="D458" s="29"/>
      <c r="E458" s="29"/>
      <c r="F458" s="29"/>
    </row>
    <row r="459" spans="1:6" ht="15.75">
      <c r="A459" s="34"/>
      <c r="B459" s="29"/>
      <c r="C459" s="29"/>
      <c r="D459" s="29"/>
      <c r="E459" s="29"/>
      <c r="F459" s="29"/>
    </row>
    <row r="460" spans="1:6" ht="15.75">
      <c r="A460" s="34"/>
      <c r="B460" s="29"/>
      <c r="C460" s="29"/>
      <c r="D460" s="29"/>
      <c r="E460" s="29"/>
      <c r="F460" s="29"/>
    </row>
    <row r="461" spans="1:6" ht="15.75">
      <c r="A461" s="34"/>
      <c r="B461" s="29"/>
      <c r="C461" s="29"/>
      <c r="D461" s="29"/>
      <c r="E461" s="29"/>
      <c r="F461" s="29"/>
    </row>
    <row r="462" spans="1:6" ht="15.75">
      <c r="A462" s="34"/>
      <c r="B462" s="29"/>
      <c r="C462" s="29"/>
      <c r="D462" s="29"/>
      <c r="E462" s="29"/>
      <c r="F462" s="29"/>
    </row>
    <row r="463" spans="1:6" ht="15.75">
      <c r="A463" s="34"/>
      <c r="B463" s="29"/>
      <c r="C463" s="29"/>
      <c r="D463" s="29"/>
      <c r="E463" s="29"/>
      <c r="F463" s="29"/>
    </row>
    <row r="464" spans="1:6" ht="15.75">
      <c r="A464" s="34"/>
      <c r="B464" s="29"/>
      <c r="C464" s="29"/>
      <c r="D464" s="29"/>
      <c r="E464" s="29"/>
      <c r="F464" s="29"/>
    </row>
    <row r="465" spans="1:6" ht="15.75">
      <c r="A465" s="34"/>
      <c r="B465" s="29"/>
      <c r="C465" s="29"/>
      <c r="D465" s="29"/>
      <c r="E465" s="29"/>
      <c r="F465" s="29"/>
    </row>
    <row r="466" spans="1:6" ht="15.75">
      <c r="A466" s="34"/>
      <c r="B466" s="29"/>
      <c r="C466" s="29"/>
      <c r="D466" s="29"/>
      <c r="E466" s="29"/>
      <c r="F466" s="29"/>
    </row>
    <row r="467" spans="1:6" ht="15.75">
      <c r="A467" s="34"/>
      <c r="B467" s="29"/>
      <c r="C467" s="29"/>
      <c r="D467" s="29"/>
      <c r="E467" s="29"/>
      <c r="F467" s="29"/>
    </row>
    <row r="468" spans="1:6" ht="15.75">
      <c r="A468" s="34"/>
      <c r="B468" s="29"/>
      <c r="C468" s="29"/>
      <c r="D468" s="29"/>
      <c r="E468" s="29"/>
      <c r="F468" s="29"/>
    </row>
    <row r="469" spans="1:6" ht="15.75">
      <c r="A469" s="34"/>
      <c r="B469" s="29"/>
      <c r="C469" s="29"/>
      <c r="D469" s="29"/>
      <c r="E469" s="29"/>
      <c r="F469" s="29"/>
    </row>
    <row r="470" spans="1:6" ht="15.75">
      <c r="A470" s="34"/>
      <c r="B470" s="29"/>
      <c r="C470" s="29"/>
      <c r="D470" s="29"/>
      <c r="E470" s="29"/>
      <c r="F470" s="29"/>
    </row>
    <row r="471" spans="1:6" ht="15.75">
      <c r="A471" s="34"/>
      <c r="B471" s="29"/>
      <c r="C471" s="29"/>
      <c r="D471" s="29"/>
      <c r="E471" s="29"/>
      <c r="F471" s="29"/>
    </row>
    <row r="472" spans="1:6" ht="15.75">
      <c r="A472" s="34"/>
      <c r="B472" s="29"/>
      <c r="C472" s="29"/>
      <c r="D472" s="29"/>
      <c r="E472" s="29"/>
      <c r="F472" s="29"/>
    </row>
    <row r="473" spans="1:6" ht="15.75">
      <c r="A473" s="34"/>
      <c r="B473" s="29"/>
      <c r="C473" s="29"/>
      <c r="D473" s="29"/>
      <c r="E473" s="29"/>
      <c r="F473" s="29"/>
    </row>
    <row r="474" spans="1:6" ht="15.75">
      <c r="A474" s="34"/>
      <c r="B474" s="29"/>
      <c r="C474" s="29"/>
      <c r="D474" s="29"/>
      <c r="E474" s="29"/>
      <c r="F474" s="29"/>
    </row>
    <row r="475" spans="1:6" ht="15.75">
      <c r="A475" s="34"/>
      <c r="B475" s="29"/>
      <c r="C475" s="29"/>
      <c r="D475" s="29"/>
      <c r="E475" s="29"/>
      <c r="F475" s="29"/>
    </row>
    <row r="476" spans="1:6" ht="15.75">
      <c r="A476" s="34"/>
      <c r="B476" s="29"/>
      <c r="C476" s="29"/>
      <c r="D476" s="29"/>
      <c r="E476" s="29"/>
      <c r="F476" s="29"/>
    </row>
    <row r="477" spans="1:6" ht="15.75">
      <c r="A477" s="34"/>
      <c r="B477" s="29"/>
      <c r="C477" s="29"/>
      <c r="D477" s="29"/>
      <c r="E477" s="29"/>
      <c r="F477" s="29"/>
    </row>
    <row r="478" spans="1:6" ht="15.75">
      <c r="A478" s="34"/>
      <c r="B478" s="29"/>
      <c r="C478" s="29"/>
      <c r="D478" s="29"/>
      <c r="E478" s="29"/>
      <c r="F478" s="29"/>
    </row>
    <row r="479" spans="1:6" ht="15.75">
      <c r="A479" s="34"/>
      <c r="B479" s="29"/>
      <c r="C479" s="29"/>
      <c r="D479" s="29"/>
      <c r="E479" s="29"/>
      <c r="F479" s="29"/>
    </row>
    <row r="480" spans="1:6" ht="15.75">
      <c r="A480" s="34"/>
      <c r="B480" s="29"/>
      <c r="C480" s="29"/>
      <c r="D480" s="29"/>
      <c r="E480" s="29"/>
      <c r="F480" s="29"/>
    </row>
    <row r="481" spans="1:6" ht="15.75">
      <c r="A481" s="34"/>
      <c r="B481" s="29"/>
      <c r="C481" s="29"/>
      <c r="D481" s="29"/>
      <c r="E481" s="29"/>
      <c r="F481" s="29"/>
    </row>
    <row r="482" spans="1:6" ht="15.75">
      <c r="A482" s="34"/>
      <c r="B482" s="29"/>
      <c r="C482" s="29"/>
      <c r="D482" s="29"/>
      <c r="E482" s="29"/>
      <c r="F482" s="29"/>
    </row>
    <row r="483" spans="1:6" ht="15.75">
      <c r="A483" s="34"/>
      <c r="B483" s="29"/>
      <c r="C483" s="29"/>
      <c r="D483" s="29"/>
      <c r="E483" s="29"/>
      <c r="F483" s="29"/>
    </row>
    <row r="484" spans="1:6" ht="15.75">
      <c r="A484" s="34"/>
      <c r="B484" s="29"/>
      <c r="C484" s="29"/>
      <c r="D484" s="29"/>
      <c r="E484" s="29"/>
      <c r="F484" s="29"/>
    </row>
    <row r="485" spans="1:6" ht="15.75">
      <c r="A485" s="34"/>
      <c r="B485" s="29"/>
      <c r="C485" s="29"/>
      <c r="D485" s="29"/>
      <c r="E485" s="29"/>
      <c r="F485" s="29"/>
    </row>
    <row r="486" spans="1:6" ht="15.75">
      <c r="A486" s="34"/>
      <c r="B486" s="29"/>
      <c r="C486" s="29"/>
      <c r="D486" s="29"/>
      <c r="E486" s="29"/>
      <c r="F486" s="29"/>
    </row>
    <row r="487" spans="1:6" ht="15.75">
      <c r="A487" s="34"/>
      <c r="B487" s="29"/>
      <c r="C487" s="29"/>
      <c r="D487" s="29"/>
      <c r="E487" s="29"/>
      <c r="F487" s="29"/>
    </row>
    <row r="488" spans="1:6" ht="15.75">
      <c r="A488" s="34"/>
      <c r="B488" s="29"/>
      <c r="C488" s="29"/>
      <c r="D488" s="29"/>
      <c r="E488" s="29"/>
      <c r="F488" s="29"/>
    </row>
    <row r="489" spans="1:6" ht="15.75">
      <c r="A489" s="34"/>
      <c r="B489" s="29"/>
      <c r="C489" s="29"/>
      <c r="D489" s="29"/>
      <c r="E489" s="29"/>
      <c r="F489" s="29"/>
    </row>
    <row r="490" spans="1:6" ht="15.75">
      <c r="A490" s="34"/>
      <c r="B490" s="29"/>
      <c r="C490" s="29"/>
      <c r="D490" s="29"/>
      <c r="E490" s="29"/>
      <c r="F490" s="29"/>
    </row>
    <row r="491" spans="1:6" ht="15.75">
      <c r="A491" s="34"/>
      <c r="B491" s="29"/>
      <c r="C491" s="29"/>
      <c r="D491" s="29"/>
      <c r="E491" s="29"/>
      <c r="F491" s="29"/>
    </row>
    <row r="492" spans="1:6" ht="15.75">
      <c r="A492" s="34"/>
      <c r="B492" s="29"/>
      <c r="C492" s="29"/>
      <c r="D492" s="29"/>
      <c r="E492" s="29"/>
      <c r="F492" s="29"/>
    </row>
    <row r="493" spans="1:6" ht="15.75">
      <c r="A493" s="34"/>
      <c r="B493" s="29"/>
      <c r="C493" s="29"/>
      <c r="D493" s="29"/>
      <c r="E493" s="29"/>
      <c r="F493" s="29"/>
    </row>
    <row r="494" spans="1:6" ht="15.75">
      <c r="A494" s="34"/>
      <c r="B494" s="29"/>
      <c r="C494" s="29"/>
      <c r="D494" s="29"/>
      <c r="E494" s="29"/>
      <c r="F494" s="29"/>
    </row>
    <row r="495" spans="1:6" ht="15.75">
      <c r="A495" s="34"/>
      <c r="B495" s="29"/>
      <c r="C495" s="29"/>
      <c r="D495" s="29"/>
      <c r="E495" s="29"/>
      <c r="F495" s="29"/>
    </row>
    <row r="496" spans="1:6" ht="15.75">
      <c r="A496" s="34"/>
      <c r="B496" s="29"/>
      <c r="C496" s="29"/>
      <c r="D496" s="29"/>
      <c r="E496" s="29"/>
      <c r="F496" s="29"/>
    </row>
    <row r="497" spans="1:6" ht="15.75">
      <c r="A497" s="34"/>
      <c r="B497" s="29"/>
      <c r="C497" s="29"/>
      <c r="D497" s="29"/>
      <c r="E497" s="29"/>
      <c r="F497" s="29"/>
    </row>
    <row r="498" spans="1:6" ht="15.75">
      <c r="A498" s="34"/>
      <c r="B498" s="29"/>
      <c r="C498" s="29"/>
      <c r="D498" s="29"/>
      <c r="E498" s="29"/>
      <c r="F498" s="29"/>
    </row>
    <row r="499" spans="1:6" ht="15.75">
      <c r="A499" s="34"/>
      <c r="B499" s="29"/>
      <c r="C499" s="29"/>
      <c r="D499" s="29"/>
      <c r="E499" s="29"/>
      <c r="F499" s="29"/>
    </row>
    <row r="500" spans="1:6" ht="15.75">
      <c r="A500" s="34"/>
      <c r="B500" s="29"/>
      <c r="C500" s="29"/>
      <c r="D500" s="29"/>
      <c r="E500" s="29"/>
      <c r="F500" s="29"/>
    </row>
    <row r="501" spans="1:6" ht="15.75">
      <c r="A501" s="34"/>
      <c r="B501" s="29"/>
      <c r="C501" s="29"/>
      <c r="D501" s="29"/>
      <c r="E501" s="29"/>
      <c r="F501" s="29"/>
    </row>
    <row r="502" spans="1:6" ht="15.75">
      <c r="A502" s="34"/>
      <c r="B502" s="29"/>
      <c r="C502" s="29"/>
      <c r="D502" s="29"/>
      <c r="E502" s="29"/>
      <c r="F502" s="29"/>
    </row>
    <row r="503" spans="1:6" ht="15.75">
      <c r="A503" s="34"/>
      <c r="B503" s="29"/>
      <c r="C503" s="29"/>
      <c r="D503" s="29"/>
      <c r="E503" s="29"/>
      <c r="F503" s="29"/>
    </row>
    <row r="504" spans="1:6" ht="15.75">
      <c r="A504" s="34"/>
      <c r="B504" s="29"/>
      <c r="C504" s="29"/>
      <c r="D504" s="29"/>
      <c r="E504" s="29"/>
      <c r="F504" s="29"/>
    </row>
    <row r="505" spans="1:6" ht="15.75">
      <c r="A505" s="34"/>
      <c r="B505" s="29"/>
      <c r="C505" s="29"/>
      <c r="D505" s="29"/>
      <c r="E505" s="29"/>
      <c r="F505" s="29"/>
    </row>
    <row r="506" spans="1:6" ht="15.75">
      <c r="A506" s="34"/>
      <c r="B506" s="29"/>
      <c r="C506" s="29"/>
      <c r="D506" s="29"/>
      <c r="E506" s="29"/>
      <c r="F506" s="29"/>
    </row>
    <row r="507" spans="1:6" ht="15.75">
      <c r="A507" s="34"/>
      <c r="B507" s="29"/>
      <c r="C507" s="29"/>
      <c r="D507" s="29"/>
      <c r="E507" s="29"/>
      <c r="F507" s="29"/>
    </row>
    <row r="508" spans="1:6" ht="15.75">
      <c r="A508" s="34"/>
      <c r="B508" s="29"/>
      <c r="C508" s="29"/>
      <c r="D508" s="29"/>
      <c r="E508" s="29"/>
      <c r="F508" s="29"/>
    </row>
    <row r="509" spans="1:6" ht="15.75">
      <c r="A509" s="34"/>
      <c r="B509" s="29"/>
      <c r="C509" s="29"/>
      <c r="D509" s="29"/>
      <c r="E509" s="29"/>
      <c r="F509" s="29"/>
    </row>
    <row r="510" spans="1:6" ht="15.75">
      <c r="A510" s="34"/>
      <c r="B510" s="29"/>
      <c r="C510" s="29"/>
      <c r="D510" s="29"/>
      <c r="E510" s="29"/>
      <c r="F510" s="29"/>
    </row>
    <row r="511" spans="1:6" ht="15.75">
      <c r="A511" s="34"/>
      <c r="B511" s="29"/>
      <c r="C511" s="29"/>
      <c r="D511" s="29"/>
      <c r="E511" s="29"/>
      <c r="F511" s="29"/>
    </row>
    <row r="512" spans="1:6" ht="15.75">
      <c r="A512" s="34"/>
      <c r="B512" s="29"/>
      <c r="C512" s="29"/>
      <c r="D512" s="29"/>
      <c r="E512" s="29"/>
      <c r="F512" s="29"/>
    </row>
    <row r="513" spans="1:6" ht="15.75">
      <c r="A513" s="34"/>
      <c r="B513" s="29"/>
      <c r="C513" s="29"/>
      <c r="D513" s="29"/>
      <c r="E513" s="29"/>
      <c r="F513" s="29"/>
    </row>
    <row r="514" spans="1:6" ht="15.75">
      <c r="A514" s="34"/>
      <c r="B514" s="29"/>
      <c r="C514" s="29"/>
      <c r="D514" s="29"/>
      <c r="E514" s="29"/>
      <c r="F514" s="29"/>
    </row>
    <row r="515" spans="1:6" ht="15.75">
      <c r="A515" s="34"/>
      <c r="B515" s="29"/>
      <c r="C515" s="29"/>
      <c r="D515" s="29"/>
      <c r="E515" s="29"/>
      <c r="F515" s="29"/>
    </row>
    <row r="516" spans="1:6" ht="15.75">
      <c r="A516" s="34"/>
      <c r="B516" s="29"/>
      <c r="C516" s="29"/>
      <c r="D516" s="29"/>
      <c r="E516" s="29"/>
      <c r="F516" s="29"/>
    </row>
    <row r="517" spans="1:6" ht="15.75">
      <c r="A517" s="34"/>
      <c r="B517" s="29"/>
      <c r="C517" s="29"/>
      <c r="D517" s="29"/>
      <c r="E517" s="29"/>
      <c r="F517" s="29"/>
    </row>
    <row r="518" spans="1:6" ht="15.75">
      <c r="A518" s="34"/>
      <c r="B518" s="29"/>
      <c r="C518" s="29"/>
      <c r="D518" s="29"/>
      <c r="E518" s="29"/>
      <c r="F518" s="29"/>
    </row>
    <row r="519" spans="1:6" ht="15.75">
      <c r="A519" s="34"/>
      <c r="B519" s="29"/>
      <c r="C519" s="29"/>
      <c r="D519" s="29"/>
      <c r="E519" s="29"/>
      <c r="F519" s="29"/>
    </row>
    <row r="520" spans="1:6" ht="15.75">
      <c r="A520" s="34"/>
      <c r="B520" s="29"/>
      <c r="C520" s="29"/>
      <c r="D520" s="29"/>
      <c r="E520" s="29"/>
      <c r="F520" s="29"/>
    </row>
    <row r="521" spans="1:6" ht="15.75">
      <c r="A521" s="34"/>
      <c r="B521" s="29"/>
      <c r="C521" s="29"/>
      <c r="D521" s="29"/>
      <c r="E521" s="29"/>
      <c r="F521" s="29"/>
    </row>
    <row r="522" spans="1:6" ht="15.75">
      <c r="A522" s="34"/>
      <c r="B522" s="29"/>
      <c r="C522" s="29"/>
      <c r="D522" s="29"/>
      <c r="E522" s="29"/>
      <c r="F522" s="29"/>
    </row>
    <row r="523" spans="1:6" ht="15.75">
      <c r="A523" s="34"/>
      <c r="B523" s="29"/>
      <c r="C523" s="29"/>
      <c r="D523" s="29"/>
      <c r="E523" s="29"/>
      <c r="F523" s="29"/>
    </row>
    <row r="524" spans="1:6" ht="15.75">
      <c r="A524" s="34"/>
      <c r="B524" s="29"/>
      <c r="C524" s="29"/>
      <c r="D524" s="29"/>
      <c r="E524" s="29"/>
      <c r="F524" s="29"/>
    </row>
    <row r="525" spans="1:6" ht="15.75">
      <c r="A525" s="34"/>
      <c r="B525" s="29"/>
      <c r="C525" s="29"/>
      <c r="D525" s="29"/>
      <c r="E525" s="29"/>
      <c r="F525" s="29"/>
    </row>
    <row r="526" spans="1:6" ht="15.75">
      <c r="A526" s="34"/>
      <c r="B526" s="29"/>
      <c r="C526" s="29"/>
      <c r="D526" s="29"/>
      <c r="E526" s="29"/>
      <c r="F526" s="29"/>
    </row>
    <row r="527" spans="1:6" ht="15.75">
      <c r="A527" s="34"/>
      <c r="B527" s="29"/>
      <c r="C527" s="29"/>
      <c r="D527" s="29"/>
      <c r="E527" s="29"/>
      <c r="F527" s="29"/>
    </row>
    <row r="528" spans="1:6" ht="15.75">
      <c r="A528" s="34"/>
      <c r="B528" s="29"/>
      <c r="C528" s="29"/>
      <c r="D528" s="29"/>
      <c r="E528" s="29"/>
      <c r="F528" s="29"/>
    </row>
    <row r="529" spans="1:6" ht="15.75">
      <c r="A529" s="34"/>
      <c r="B529" s="29"/>
      <c r="C529" s="29"/>
      <c r="D529" s="29"/>
      <c r="E529" s="29"/>
      <c r="F529" s="29"/>
    </row>
    <row r="530" spans="1:6" ht="15.75">
      <c r="A530" s="34"/>
      <c r="B530" s="29"/>
      <c r="C530" s="29"/>
      <c r="D530" s="29"/>
      <c r="E530" s="29"/>
      <c r="F530" s="29"/>
    </row>
    <row r="531" spans="1:6" ht="15.75">
      <c r="A531" s="34"/>
      <c r="B531" s="29"/>
      <c r="C531" s="29"/>
      <c r="D531" s="29"/>
      <c r="E531" s="29"/>
      <c r="F531" s="29"/>
    </row>
    <row r="532" spans="1:6" ht="15.75">
      <c r="A532" s="34"/>
      <c r="B532" s="29"/>
      <c r="C532" s="29"/>
      <c r="D532" s="29"/>
      <c r="E532" s="29"/>
      <c r="F532" s="29"/>
    </row>
    <row r="533" spans="1:6" ht="15.75">
      <c r="A533" s="34"/>
      <c r="B533" s="29"/>
      <c r="C533" s="29"/>
      <c r="D533" s="29"/>
      <c r="E533" s="29"/>
      <c r="F533" s="29"/>
    </row>
    <row r="534" spans="1:6" ht="15.75">
      <c r="A534" s="34"/>
      <c r="B534" s="29"/>
      <c r="C534" s="29"/>
      <c r="D534" s="29"/>
      <c r="E534" s="29"/>
      <c r="F534" s="29"/>
    </row>
    <row r="535" spans="1:6" ht="15.75">
      <c r="A535" s="34"/>
      <c r="B535" s="29"/>
      <c r="C535" s="29"/>
      <c r="D535" s="29"/>
      <c r="E535" s="29"/>
      <c r="F535" s="29"/>
    </row>
    <row r="536" spans="1:6" ht="15.75">
      <c r="A536" s="34"/>
      <c r="B536" s="29"/>
      <c r="C536" s="29"/>
      <c r="D536" s="29"/>
      <c r="E536" s="29"/>
      <c r="F536" s="29"/>
    </row>
    <row r="537" spans="1:6" ht="15.75">
      <c r="A537" s="34"/>
      <c r="B537" s="29"/>
      <c r="C537" s="29"/>
      <c r="D537" s="29"/>
      <c r="E537" s="29"/>
      <c r="F537" s="29"/>
    </row>
    <row r="538" spans="1:6" ht="15.75">
      <c r="A538" s="34"/>
      <c r="B538" s="29"/>
      <c r="C538" s="29"/>
      <c r="D538" s="29"/>
      <c r="E538" s="29"/>
      <c r="F538" s="29"/>
    </row>
    <row r="539" spans="1:6" ht="15.75">
      <c r="A539" s="34"/>
      <c r="B539" s="29"/>
      <c r="C539" s="29"/>
      <c r="D539" s="29"/>
      <c r="E539" s="29"/>
      <c r="F539" s="29"/>
    </row>
    <row r="540" spans="1:6" ht="15.75">
      <c r="A540" s="34"/>
      <c r="B540" s="29"/>
      <c r="C540" s="29"/>
      <c r="D540" s="29"/>
      <c r="E540" s="29"/>
      <c r="F540" s="29"/>
    </row>
    <row r="541" spans="1:6" ht="15.75">
      <c r="A541" s="34"/>
      <c r="B541" s="29"/>
      <c r="C541" s="29"/>
      <c r="D541" s="29"/>
      <c r="E541" s="29"/>
      <c r="F541" s="29"/>
    </row>
    <row r="542" spans="1:6" ht="15.75">
      <c r="A542" s="34"/>
      <c r="B542" s="29"/>
      <c r="C542" s="29"/>
      <c r="D542" s="29"/>
      <c r="E542" s="29"/>
      <c r="F542" s="29"/>
    </row>
    <row r="543" spans="1:6" ht="15.75">
      <c r="A543" s="34"/>
      <c r="B543" s="29"/>
      <c r="C543" s="29"/>
      <c r="D543" s="29"/>
      <c r="E543" s="29"/>
      <c r="F543" s="29"/>
    </row>
    <row r="544" spans="1:6" ht="15.75">
      <c r="A544" s="34"/>
      <c r="B544" s="29"/>
      <c r="C544" s="29"/>
      <c r="D544" s="29"/>
      <c r="E544" s="29"/>
      <c r="F544" s="29"/>
    </row>
    <row r="545" spans="1:6" ht="15.75">
      <c r="A545" s="34"/>
      <c r="B545" s="29"/>
      <c r="C545" s="29"/>
      <c r="D545" s="29"/>
      <c r="E545" s="29"/>
      <c r="F545" s="29"/>
    </row>
    <row r="546" spans="1:6" ht="15.75">
      <c r="A546" s="34"/>
      <c r="B546" s="29"/>
      <c r="C546" s="29"/>
      <c r="D546" s="29"/>
      <c r="E546" s="29"/>
      <c r="F546" s="29"/>
    </row>
    <row r="547" spans="1:6" ht="15.75">
      <c r="A547" s="34"/>
      <c r="B547" s="29"/>
      <c r="C547" s="29"/>
      <c r="D547" s="29"/>
      <c r="E547" s="29"/>
      <c r="F547" s="29"/>
    </row>
    <row r="548" spans="1:6" ht="15.75">
      <c r="A548" s="34"/>
      <c r="B548" s="29"/>
      <c r="C548" s="29"/>
      <c r="D548" s="29"/>
      <c r="E548" s="29"/>
      <c r="F548" s="29"/>
    </row>
    <row r="549" spans="1:6" ht="15.75">
      <c r="A549" s="34"/>
      <c r="B549" s="29"/>
      <c r="C549" s="29"/>
      <c r="D549" s="29"/>
      <c r="E549" s="29"/>
      <c r="F549" s="29"/>
    </row>
    <row r="550" spans="1:6" ht="15.75">
      <c r="A550" s="34"/>
      <c r="B550" s="29"/>
      <c r="C550" s="29"/>
      <c r="D550" s="29"/>
      <c r="E550" s="29"/>
      <c r="F550" s="29"/>
    </row>
    <row r="551" spans="1:6" ht="15.75">
      <c r="A551" s="34"/>
      <c r="B551" s="29"/>
      <c r="C551" s="29"/>
      <c r="D551" s="29"/>
      <c r="E551" s="29"/>
      <c r="F551" s="29"/>
    </row>
    <row r="552" spans="1:6" ht="15.75">
      <c r="A552" s="34"/>
      <c r="B552" s="29"/>
      <c r="C552" s="29"/>
      <c r="D552" s="29"/>
      <c r="E552" s="29"/>
      <c r="F552" s="29"/>
    </row>
    <row r="553" spans="1:6" ht="15.75">
      <c r="A553" s="34"/>
      <c r="B553" s="29"/>
      <c r="C553" s="29"/>
      <c r="D553" s="29"/>
      <c r="E553" s="29"/>
      <c r="F553" s="29"/>
    </row>
    <row r="554" spans="1:6" ht="15.75">
      <c r="A554" s="34"/>
      <c r="B554" s="29"/>
      <c r="C554" s="29"/>
      <c r="D554" s="29"/>
      <c r="E554" s="29"/>
      <c r="F554" s="29"/>
    </row>
    <row r="555" spans="1:6" ht="15.75">
      <c r="A555" s="34"/>
      <c r="B555" s="29"/>
      <c r="C555" s="29"/>
      <c r="D555" s="29"/>
      <c r="E555" s="29"/>
      <c r="F555" s="29"/>
    </row>
    <row r="556" spans="1:6" ht="15.75">
      <c r="A556" s="34"/>
      <c r="B556" s="29"/>
      <c r="C556" s="29"/>
      <c r="D556" s="29"/>
      <c r="E556" s="29"/>
      <c r="F556" s="29"/>
    </row>
    <row r="557" spans="1:6" ht="15.75">
      <c r="A557" s="34"/>
      <c r="B557" s="29"/>
      <c r="C557" s="29"/>
      <c r="D557" s="29"/>
      <c r="E557" s="29"/>
      <c r="F557" s="29"/>
    </row>
    <row r="558" spans="1:6" ht="15.75">
      <c r="A558" s="34"/>
      <c r="B558" s="29"/>
      <c r="C558" s="29"/>
      <c r="D558" s="29"/>
      <c r="E558" s="29"/>
      <c r="F558" s="29"/>
    </row>
    <row r="559" spans="1:6" ht="15.75">
      <c r="A559" s="34"/>
      <c r="B559" s="29"/>
      <c r="C559" s="29"/>
      <c r="D559" s="29"/>
      <c r="E559" s="29"/>
      <c r="F559" s="29"/>
    </row>
    <row r="560" spans="1:6" ht="15.75">
      <c r="A560" s="34"/>
      <c r="B560" s="29"/>
      <c r="C560" s="29"/>
      <c r="D560" s="29"/>
      <c r="E560" s="29"/>
      <c r="F560" s="29"/>
    </row>
    <row r="561" spans="1:6" ht="15.75">
      <c r="A561" s="34"/>
      <c r="B561" s="29"/>
      <c r="C561" s="29"/>
      <c r="D561" s="29"/>
      <c r="E561" s="29"/>
      <c r="F561" s="29"/>
    </row>
    <row r="562" spans="1:6" ht="15.75">
      <c r="A562" s="34"/>
      <c r="B562" s="29"/>
      <c r="C562" s="29"/>
      <c r="D562" s="29"/>
      <c r="E562" s="29"/>
      <c r="F562" s="29"/>
    </row>
    <row r="563" spans="1:6" ht="15.75">
      <c r="A563" s="34"/>
      <c r="B563" s="29"/>
      <c r="C563" s="29"/>
      <c r="D563" s="29"/>
      <c r="E563" s="29"/>
      <c r="F563" s="29"/>
    </row>
    <row r="564" spans="1:6" ht="15.75">
      <c r="A564" s="34"/>
      <c r="B564" s="29"/>
      <c r="C564" s="29"/>
      <c r="D564" s="29"/>
      <c r="E564" s="29"/>
      <c r="F564" s="29"/>
    </row>
    <row r="565" spans="1:6" ht="15.75">
      <c r="A565" s="34"/>
      <c r="B565" s="29"/>
      <c r="C565" s="29"/>
      <c r="D565" s="29"/>
      <c r="E565" s="29"/>
      <c r="F565" s="29"/>
    </row>
    <row r="566" spans="1:6" ht="15.75">
      <c r="A566" s="34"/>
      <c r="B566" s="29"/>
      <c r="C566" s="29"/>
      <c r="D566" s="29"/>
      <c r="E566" s="29"/>
      <c r="F566" s="29"/>
    </row>
    <row r="567" spans="1:6" ht="15.75">
      <c r="A567" s="34"/>
      <c r="B567" s="29"/>
      <c r="C567" s="29"/>
      <c r="D567" s="29"/>
      <c r="E567" s="29"/>
      <c r="F567" s="29"/>
    </row>
    <row r="568" spans="1:6" ht="15.75">
      <c r="A568" s="34"/>
      <c r="B568" s="29"/>
      <c r="C568" s="29"/>
      <c r="D568" s="29"/>
      <c r="E568" s="29"/>
      <c r="F568" s="29"/>
    </row>
    <row r="569" spans="1:6" ht="15.75">
      <c r="A569" s="34"/>
      <c r="B569" s="29"/>
      <c r="C569" s="29"/>
      <c r="D569" s="29"/>
      <c r="E569" s="29"/>
      <c r="F569" s="29"/>
    </row>
    <row r="570" spans="1:6" ht="15.75">
      <c r="A570" s="34"/>
      <c r="B570" s="29"/>
      <c r="C570" s="29"/>
      <c r="D570" s="29"/>
      <c r="E570" s="29"/>
      <c r="F570" s="29"/>
    </row>
    <row r="571" spans="1:6" ht="15.75">
      <c r="A571" s="34"/>
      <c r="B571" s="29"/>
      <c r="C571" s="29"/>
      <c r="D571" s="29"/>
      <c r="E571" s="29"/>
      <c r="F571" s="29"/>
    </row>
    <row r="572" ht="12.75">
      <c r="A572" s="34"/>
    </row>
    <row r="573" ht="12.75">
      <c r="A573" s="34"/>
    </row>
    <row r="574" ht="12.75">
      <c r="A574" s="34"/>
    </row>
    <row r="575" ht="12.75">
      <c r="A575" s="34"/>
    </row>
    <row r="576" ht="12.75">
      <c r="A576" s="34"/>
    </row>
    <row r="577" ht="12.75">
      <c r="A577" s="34"/>
    </row>
    <row r="578" ht="12.75">
      <c r="A578" s="34"/>
    </row>
    <row r="579" ht="12.75">
      <c r="A579" s="34"/>
    </row>
    <row r="580" ht="12.75">
      <c r="A580" s="34"/>
    </row>
    <row r="581" ht="12.75">
      <c r="A581" s="34"/>
    </row>
    <row r="582" ht="12.75">
      <c r="A582" s="34"/>
    </row>
    <row r="583" ht="12.75">
      <c r="A583" s="34"/>
    </row>
    <row r="584" ht="12.75">
      <c r="A584" s="34"/>
    </row>
    <row r="585" ht="12.75">
      <c r="A585" s="34"/>
    </row>
    <row r="586" ht="12.75">
      <c r="A586" s="34"/>
    </row>
    <row r="587" ht="12.75">
      <c r="A587" s="34"/>
    </row>
    <row r="588" ht="12.75">
      <c r="A588" s="34"/>
    </row>
    <row r="589" ht="12.75">
      <c r="A589" s="34"/>
    </row>
    <row r="590" ht="12.75">
      <c r="A590" s="34"/>
    </row>
    <row r="591" ht="12.75">
      <c r="A591" s="34"/>
    </row>
    <row r="592" ht="12.75">
      <c r="A592" s="34"/>
    </row>
    <row r="593" ht="12.75">
      <c r="A593" s="34"/>
    </row>
    <row r="594" ht="12.75">
      <c r="A594" s="34"/>
    </row>
    <row r="595" ht="12.75">
      <c r="A595" s="34"/>
    </row>
    <row r="596" ht="12.75">
      <c r="A596" s="34"/>
    </row>
    <row r="597" ht="12.75">
      <c r="A597" s="34"/>
    </row>
    <row r="598" ht="12.75">
      <c r="A598" s="34"/>
    </row>
    <row r="599" ht="12.75">
      <c r="A599" s="34"/>
    </row>
    <row r="600" ht="12.75">
      <c r="A600" s="34"/>
    </row>
    <row r="601" ht="12.75">
      <c r="A601" s="34"/>
    </row>
    <row r="602" ht="12.75">
      <c r="A602" s="34"/>
    </row>
    <row r="603" ht="12.75">
      <c r="A603" s="34"/>
    </row>
    <row r="604" ht="12.75">
      <c r="A604" s="34"/>
    </row>
    <row r="605" ht="12.75">
      <c r="A605" s="34"/>
    </row>
    <row r="606" ht="12.75">
      <c r="A606" s="34"/>
    </row>
    <row r="607" ht="12.75">
      <c r="A607" s="34"/>
    </row>
    <row r="608" ht="12.75">
      <c r="A608" s="34"/>
    </row>
    <row r="609" ht="12.75">
      <c r="A609" s="34"/>
    </row>
    <row r="610" ht="12.75">
      <c r="A610" s="34"/>
    </row>
    <row r="611" ht="12.75">
      <c r="A611" s="34"/>
    </row>
    <row r="612" ht="12.75">
      <c r="A612" s="34"/>
    </row>
    <row r="613" ht="12.75">
      <c r="A613" s="34"/>
    </row>
    <row r="614" ht="12.75">
      <c r="A614" s="34"/>
    </row>
    <row r="615" ht="12.75">
      <c r="A615" s="34"/>
    </row>
    <row r="616" ht="12.75">
      <c r="A616" s="34"/>
    </row>
    <row r="617" ht="12.75">
      <c r="A617" s="34"/>
    </row>
    <row r="618" ht="12.75">
      <c r="A618" s="34"/>
    </row>
    <row r="619" ht="12.75">
      <c r="A619" s="34"/>
    </row>
    <row r="620" ht="12.75">
      <c r="A620" s="34"/>
    </row>
    <row r="621" ht="12.75">
      <c r="A621" s="34"/>
    </row>
    <row r="622" ht="12.75">
      <c r="A622" s="34"/>
    </row>
    <row r="623" ht="12.75">
      <c r="A623" s="34"/>
    </row>
    <row r="624" ht="12.75">
      <c r="A624" s="34"/>
    </row>
    <row r="625" ht="12.75">
      <c r="A625" s="34"/>
    </row>
    <row r="626" ht="12.75">
      <c r="A626" s="34"/>
    </row>
    <row r="627" ht="12.75">
      <c r="A627" s="34"/>
    </row>
    <row r="628" ht="12.75">
      <c r="A628" s="34"/>
    </row>
    <row r="629" ht="12.75">
      <c r="A629" s="34"/>
    </row>
    <row r="630" ht="12.75">
      <c r="A630" s="34"/>
    </row>
    <row r="631" ht="12.75">
      <c r="A631" s="34"/>
    </row>
    <row r="632" ht="12.75">
      <c r="A632" s="34"/>
    </row>
    <row r="633" ht="12.75">
      <c r="A633" s="34"/>
    </row>
    <row r="634" ht="12.75">
      <c r="A634" s="34"/>
    </row>
    <row r="635" ht="12.75">
      <c r="A635" s="34"/>
    </row>
    <row r="636" ht="12.75">
      <c r="A636" s="34"/>
    </row>
    <row r="637" ht="12.75">
      <c r="A637" s="34"/>
    </row>
    <row r="638" ht="12.75">
      <c r="A638" s="34"/>
    </row>
    <row r="639" ht="12.75">
      <c r="A639" s="34"/>
    </row>
    <row r="640" ht="12.75">
      <c r="A640" s="34"/>
    </row>
    <row r="641" ht="12.75">
      <c r="A641" s="34"/>
    </row>
    <row r="642" ht="12.75">
      <c r="A642" s="34"/>
    </row>
    <row r="643" ht="12.75">
      <c r="A643" s="34"/>
    </row>
    <row r="644" ht="12.75">
      <c r="A644" s="34"/>
    </row>
    <row r="645" ht="12.75">
      <c r="A645" s="34"/>
    </row>
    <row r="646" ht="12.75">
      <c r="A646" s="34"/>
    </row>
    <row r="647" ht="12.75">
      <c r="A647" s="34"/>
    </row>
    <row r="648" ht="12.75">
      <c r="A648" s="34"/>
    </row>
    <row r="649" ht="12.75">
      <c r="A649" s="34"/>
    </row>
    <row r="650" ht="12.75">
      <c r="A650" s="34"/>
    </row>
    <row r="651" ht="12.75">
      <c r="A651" s="34"/>
    </row>
    <row r="652" ht="12.75">
      <c r="A652" s="34"/>
    </row>
    <row r="653" ht="12.75">
      <c r="A653" s="34"/>
    </row>
    <row r="654" ht="12.75">
      <c r="A654" s="34"/>
    </row>
    <row r="655" ht="12.75">
      <c r="A655" s="34"/>
    </row>
    <row r="656" ht="12.75">
      <c r="A656" s="34"/>
    </row>
    <row r="657" ht="12.75">
      <c r="A657" s="34"/>
    </row>
    <row r="658" ht="12.75">
      <c r="A658" s="34"/>
    </row>
    <row r="659" ht="12.75">
      <c r="A659" s="34"/>
    </row>
    <row r="660" ht="12.75">
      <c r="A660" s="34"/>
    </row>
    <row r="661" ht="12.75">
      <c r="A661" s="34"/>
    </row>
    <row r="662" ht="12.75">
      <c r="A662" s="34"/>
    </row>
    <row r="663" ht="12.75">
      <c r="A663" s="34"/>
    </row>
    <row r="664" ht="12.75">
      <c r="A664" s="34"/>
    </row>
    <row r="665" ht="12.75">
      <c r="A665" s="34"/>
    </row>
    <row r="666" ht="12.75">
      <c r="A666" s="34"/>
    </row>
    <row r="667" ht="12.75">
      <c r="A667" s="34"/>
    </row>
    <row r="668" ht="12.75">
      <c r="A668" s="34"/>
    </row>
    <row r="669" ht="12.75">
      <c r="A669" s="34"/>
    </row>
    <row r="670" ht="12.75">
      <c r="A670" s="34"/>
    </row>
    <row r="671" ht="12.75">
      <c r="A671" s="34"/>
    </row>
    <row r="672" ht="12.75">
      <c r="A672" s="34"/>
    </row>
    <row r="673" ht="12.75">
      <c r="A673" s="34"/>
    </row>
    <row r="674" ht="12.75">
      <c r="A674" s="34"/>
    </row>
    <row r="675" ht="12.75">
      <c r="A675" s="34"/>
    </row>
    <row r="676" ht="12.75">
      <c r="A676" s="34"/>
    </row>
    <row r="677" ht="12.75">
      <c r="A677" s="34"/>
    </row>
    <row r="678" ht="12.75">
      <c r="A678" s="34"/>
    </row>
    <row r="679" ht="12.75">
      <c r="A679" s="34"/>
    </row>
    <row r="680" ht="12.75">
      <c r="A680" s="34"/>
    </row>
    <row r="681" ht="12.75">
      <c r="A681" s="34"/>
    </row>
    <row r="682" ht="12.75">
      <c r="A682" s="34"/>
    </row>
    <row r="683" ht="12.75">
      <c r="A683" s="34"/>
    </row>
    <row r="684" ht="12.75">
      <c r="A684" s="34"/>
    </row>
    <row r="685" ht="12.75">
      <c r="A685" s="34"/>
    </row>
    <row r="686" ht="12.75">
      <c r="A686" s="34"/>
    </row>
    <row r="687" ht="12.75">
      <c r="A687" s="34"/>
    </row>
    <row r="688" ht="12.75">
      <c r="A688" s="34"/>
    </row>
    <row r="689" ht="12.75">
      <c r="A689" s="34"/>
    </row>
    <row r="690" ht="12.75">
      <c r="A690" s="34"/>
    </row>
    <row r="691" ht="12.75">
      <c r="A691" s="34"/>
    </row>
    <row r="692" ht="12.75">
      <c r="A692" s="34"/>
    </row>
    <row r="693" ht="12.75">
      <c r="A693" s="34"/>
    </row>
    <row r="694" ht="12.75">
      <c r="A694" s="34"/>
    </row>
    <row r="695" ht="12.75">
      <c r="A695" s="34"/>
    </row>
    <row r="696" ht="12.75">
      <c r="A696" s="34"/>
    </row>
    <row r="697" ht="12.75">
      <c r="A697" s="34"/>
    </row>
    <row r="698" ht="12.75">
      <c r="A698" s="34"/>
    </row>
    <row r="699" ht="12.75">
      <c r="A699" s="34"/>
    </row>
    <row r="700" ht="12.75">
      <c r="A700" s="34"/>
    </row>
    <row r="701" ht="12.75">
      <c r="A701" s="34"/>
    </row>
    <row r="702" ht="12.75">
      <c r="A702" s="34"/>
    </row>
    <row r="703" ht="12.75">
      <c r="A703" s="34"/>
    </row>
    <row r="704" ht="12.75">
      <c r="A704" s="34"/>
    </row>
    <row r="705" ht="12.75">
      <c r="A705" s="34"/>
    </row>
    <row r="706" ht="12.75">
      <c r="A706" s="34"/>
    </row>
    <row r="707" ht="12.75">
      <c r="A707" s="34"/>
    </row>
    <row r="708" ht="12.75">
      <c r="A708" s="34"/>
    </row>
    <row r="709" ht="12.75">
      <c r="A709" s="34"/>
    </row>
    <row r="710" ht="12.75">
      <c r="A710" s="34"/>
    </row>
    <row r="711" ht="12.75">
      <c r="A711" s="34"/>
    </row>
    <row r="712" ht="12.75">
      <c r="A712" s="34"/>
    </row>
    <row r="713" ht="12.75">
      <c r="A713" s="34"/>
    </row>
    <row r="714" ht="12.75">
      <c r="A714" s="34"/>
    </row>
    <row r="715" ht="12.75">
      <c r="A715" s="34"/>
    </row>
    <row r="716" ht="12.75">
      <c r="A716" s="34"/>
    </row>
    <row r="717" ht="12.75">
      <c r="A717" s="34"/>
    </row>
    <row r="718" ht="12.75">
      <c r="A718" s="34"/>
    </row>
    <row r="719" ht="12.75">
      <c r="A719" s="34"/>
    </row>
    <row r="720" ht="12.75">
      <c r="A720" s="34"/>
    </row>
    <row r="721" ht="12.75">
      <c r="A721" s="34"/>
    </row>
    <row r="722" ht="12.75">
      <c r="A722" s="34"/>
    </row>
    <row r="723" ht="12.75">
      <c r="A723" s="34"/>
    </row>
    <row r="724" ht="12.75">
      <c r="A724" s="34"/>
    </row>
    <row r="725" ht="12.75">
      <c r="A725" s="34"/>
    </row>
    <row r="726" ht="12.75">
      <c r="A726" s="34"/>
    </row>
    <row r="727" ht="12.75">
      <c r="A727" s="34"/>
    </row>
    <row r="728" ht="12.75">
      <c r="A728" s="34"/>
    </row>
    <row r="729" ht="12.75">
      <c r="A729" s="34"/>
    </row>
    <row r="730" ht="12.75">
      <c r="A730" s="34"/>
    </row>
    <row r="731" ht="12.75">
      <c r="A731" s="34"/>
    </row>
    <row r="732" ht="12.75">
      <c r="A732" s="34"/>
    </row>
    <row r="733" ht="12.75">
      <c r="A733" s="34"/>
    </row>
    <row r="734" ht="12.75">
      <c r="A734" s="34"/>
    </row>
    <row r="735" ht="12.75">
      <c r="A735" s="34"/>
    </row>
    <row r="736" ht="12.75">
      <c r="A736" s="34"/>
    </row>
    <row r="737" ht="12.75">
      <c r="A737" s="34"/>
    </row>
    <row r="738" ht="12.75">
      <c r="A738" s="34"/>
    </row>
    <row r="739" ht="12.75">
      <c r="A739" s="34"/>
    </row>
    <row r="740" ht="12.75">
      <c r="A740" s="34"/>
    </row>
    <row r="741" ht="12.75">
      <c r="A741" s="34"/>
    </row>
    <row r="742" ht="12.75">
      <c r="A742" s="34"/>
    </row>
    <row r="743" ht="12.75">
      <c r="A743" s="34"/>
    </row>
    <row r="744" ht="12.75">
      <c r="A744" s="34"/>
    </row>
    <row r="745" ht="12.75">
      <c r="A745" s="34"/>
    </row>
    <row r="746" ht="12.75">
      <c r="A746" s="34"/>
    </row>
    <row r="747" ht="12.75">
      <c r="A747" s="34"/>
    </row>
    <row r="748" ht="12.75">
      <c r="A748" s="34"/>
    </row>
    <row r="749" ht="12.75">
      <c r="A749" s="34"/>
    </row>
    <row r="750" ht="12.75">
      <c r="A750" s="34"/>
    </row>
    <row r="751" ht="12.75">
      <c r="A751" s="34"/>
    </row>
    <row r="752" ht="12.75">
      <c r="A752" s="34"/>
    </row>
    <row r="753" ht="12.75">
      <c r="A753" s="34"/>
    </row>
    <row r="754" ht="12.75">
      <c r="A754" s="34"/>
    </row>
    <row r="755" ht="12.75">
      <c r="A755" s="34"/>
    </row>
    <row r="756" ht="12.75">
      <c r="A756" s="34"/>
    </row>
    <row r="757" ht="12.75">
      <c r="A757" s="34"/>
    </row>
    <row r="758" ht="12.75">
      <c r="A758" s="34"/>
    </row>
    <row r="759" ht="12.75">
      <c r="A759" s="34"/>
    </row>
    <row r="760" ht="12.75">
      <c r="A760" s="34"/>
    </row>
    <row r="761" ht="12.75">
      <c r="A761" s="34"/>
    </row>
    <row r="762" ht="12.75">
      <c r="A762" s="34"/>
    </row>
    <row r="763" ht="12.75">
      <c r="A763" s="34"/>
    </row>
    <row r="764" ht="12.75">
      <c r="A764" s="34"/>
    </row>
    <row r="765" ht="12.75">
      <c r="A765" s="34"/>
    </row>
    <row r="766" ht="12.75">
      <c r="A766" s="34"/>
    </row>
    <row r="767" ht="12.75">
      <c r="A767" s="34"/>
    </row>
    <row r="768" ht="12.75">
      <c r="A768" s="34"/>
    </row>
    <row r="769" ht="12.75">
      <c r="A769" s="34"/>
    </row>
    <row r="770" ht="12.75">
      <c r="A770" s="34"/>
    </row>
    <row r="771" ht="12.75">
      <c r="A771" s="34"/>
    </row>
    <row r="772" ht="12.75">
      <c r="A772" s="34"/>
    </row>
    <row r="773" ht="12.75">
      <c r="A773" s="34"/>
    </row>
    <row r="774" ht="12.75">
      <c r="A774" s="34"/>
    </row>
    <row r="775" ht="12.75">
      <c r="A775" s="34"/>
    </row>
    <row r="776" ht="12.75">
      <c r="A776" s="34"/>
    </row>
    <row r="777" ht="12.75">
      <c r="A777" s="34"/>
    </row>
    <row r="778" ht="12.75">
      <c r="A778" s="34"/>
    </row>
    <row r="779" ht="12.75">
      <c r="A779" s="34"/>
    </row>
    <row r="780" ht="12.75">
      <c r="A780" s="34"/>
    </row>
    <row r="781" ht="12.75">
      <c r="A781" s="34"/>
    </row>
    <row r="782" ht="12.75">
      <c r="A782" s="34"/>
    </row>
    <row r="783" ht="12.75">
      <c r="A783" s="34"/>
    </row>
    <row r="784" ht="12.75">
      <c r="A784" s="34"/>
    </row>
    <row r="785" ht="12.75">
      <c r="A785" s="34"/>
    </row>
    <row r="786" ht="12.75">
      <c r="A786" s="34"/>
    </row>
    <row r="787" ht="12.75">
      <c r="A787" s="34"/>
    </row>
    <row r="788" ht="12.75">
      <c r="A788" s="34"/>
    </row>
    <row r="789" ht="12.75">
      <c r="A789" s="34"/>
    </row>
    <row r="790" ht="12.75">
      <c r="A790" s="34"/>
    </row>
    <row r="791" ht="12.75">
      <c r="A791" s="34"/>
    </row>
    <row r="792" ht="12.75">
      <c r="A792" s="34"/>
    </row>
    <row r="793" ht="12.75">
      <c r="A793" s="34"/>
    </row>
    <row r="794" ht="12.75">
      <c r="A794" s="34"/>
    </row>
    <row r="795" ht="12.75">
      <c r="A795" s="34"/>
    </row>
    <row r="796" ht="12.75">
      <c r="A796" s="34"/>
    </row>
    <row r="797" ht="12.75">
      <c r="A797" s="34"/>
    </row>
    <row r="798" ht="12.75">
      <c r="A798" s="34"/>
    </row>
    <row r="799" ht="12.75">
      <c r="A799" s="34"/>
    </row>
    <row r="800" ht="12.75">
      <c r="A800" s="34"/>
    </row>
    <row r="801" ht="12.75">
      <c r="A801" s="34"/>
    </row>
    <row r="802" ht="12.75">
      <c r="A802" s="34"/>
    </row>
    <row r="803" ht="12.75">
      <c r="A803" s="34"/>
    </row>
    <row r="804" ht="12.75">
      <c r="A804" s="34"/>
    </row>
    <row r="805" ht="12.75">
      <c r="A805" s="34"/>
    </row>
    <row r="806" ht="12.75">
      <c r="A806" s="34"/>
    </row>
    <row r="807" ht="12.75">
      <c r="A807" s="34"/>
    </row>
    <row r="808" ht="12.75">
      <c r="A808" s="34"/>
    </row>
    <row r="809" ht="12.75">
      <c r="A809" s="34"/>
    </row>
    <row r="810" ht="12.75">
      <c r="A810" s="34"/>
    </row>
    <row r="811" ht="12.75">
      <c r="A811" s="34"/>
    </row>
    <row r="812" ht="12.75">
      <c r="A812" s="34"/>
    </row>
    <row r="813" ht="12.75">
      <c r="A813" s="34"/>
    </row>
    <row r="814" ht="12.75">
      <c r="A814" s="34"/>
    </row>
    <row r="815" ht="12.75">
      <c r="A815" s="34"/>
    </row>
    <row r="816" ht="12.75">
      <c r="A816" s="34"/>
    </row>
    <row r="817" ht="12.75">
      <c r="A817" s="34"/>
    </row>
    <row r="818" ht="12.75">
      <c r="A818" s="34"/>
    </row>
    <row r="819" ht="12.75">
      <c r="A819" s="34"/>
    </row>
    <row r="820" ht="12.75">
      <c r="A820" s="34"/>
    </row>
    <row r="821" ht="12.75">
      <c r="A821" s="34"/>
    </row>
    <row r="822" ht="12.75">
      <c r="A822" s="34"/>
    </row>
    <row r="823" ht="12.75">
      <c r="A823" s="34"/>
    </row>
    <row r="824" ht="12.75">
      <c r="A824" s="34"/>
    </row>
    <row r="825" ht="12.75">
      <c r="A825" s="34"/>
    </row>
    <row r="826" ht="12.75">
      <c r="A826" s="34"/>
    </row>
    <row r="827" ht="12.75">
      <c r="A827" s="34"/>
    </row>
    <row r="828" ht="12.75">
      <c r="A828" s="34"/>
    </row>
    <row r="829" ht="12.75">
      <c r="A829" s="34"/>
    </row>
    <row r="830" ht="12.75">
      <c r="A830" s="34"/>
    </row>
    <row r="831" ht="12.75">
      <c r="A831" s="34"/>
    </row>
    <row r="832" ht="12.75">
      <c r="A832" s="34"/>
    </row>
    <row r="833" ht="12.75">
      <c r="A833" s="34"/>
    </row>
    <row r="834" ht="12.75">
      <c r="A834" s="34"/>
    </row>
    <row r="835" ht="12.75">
      <c r="A835" s="34"/>
    </row>
    <row r="836" ht="12.75">
      <c r="A836" s="34"/>
    </row>
    <row r="837" ht="12.75">
      <c r="A837" s="34"/>
    </row>
    <row r="838" ht="12.75">
      <c r="A838" s="33"/>
    </row>
    <row r="839" ht="12.75">
      <c r="A839" s="33"/>
    </row>
    <row r="840" ht="12.75">
      <c r="A840" s="33"/>
    </row>
    <row r="841" ht="12.75">
      <c r="A841" s="33"/>
    </row>
    <row r="842" ht="12.75">
      <c r="A842" s="33"/>
    </row>
    <row r="843" ht="12.75">
      <c r="A843" s="33"/>
    </row>
    <row r="844" ht="12.75">
      <c r="A844" s="33"/>
    </row>
    <row r="845" ht="12.75">
      <c r="A845" s="33"/>
    </row>
    <row r="846" ht="12.75">
      <c r="A846" s="33"/>
    </row>
    <row r="847" ht="12.75">
      <c r="A847" s="33"/>
    </row>
    <row r="848" ht="12.75">
      <c r="A848" s="33"/>
    </row>
    <row r="849" ht="12.75">
      <c r="A849" s="33"/>
    </row>
    <row r="850" ht="12.75">
      <c r="A850" s="33"/>
    </row>
    <row r="851" ht="12.75">
      <c r="A851" s="33"/>
    </row>
    <row r="852" ht="12.75">
      <c r="A852" s="33"/>
    </row>
    <row r="853" ht="12.75">
      <c r="A853" s="33"/>
    </row>
    <row r="854" ht="12.75">
      <c r="A854" s="33"/>
    </row>
    <row r="855" ht="12.75">
      <c r="A855" s="33"/>
    </row>
    <row r="856" ht="12.75">
      <c r="A856" s="33"/>
    </row>
    <row r="857" ht="12.75">
      <c r="A857" s="33"/>
    </row>
    <row r="858" ht="12.75">
      <c r="A858" s="33"/>
    </row>
    <row r="859" ht="12.75">
      <c r="A859" s="33"/>
    </row>
    <row r="860" ht="12.75">
      <c r="A860" s="33"/>
    </row>
    <row r="861" ht="12.75">
      <c r="A861" s="33"/>
    </row>
    <row r="862" ht="12.75">
      <c r="A862" s="33"/>
    </row>
    <row r="863" ht="12.75">
      <c r="A863" s="33"/>
    </row>
    <row r="864" ht="12.75">
      <c r="A864" s="33"/>
    </row>
    <row r="865" ht="12.75">
      <c r="A865" s="33"/>
    </row>
    <row r="866" ht="12.75">
      <c r="A866" s="33"/>
    </row>
    <row r="867" ht="12.75">
      <c r="A867" s="33"/>
    </row>
    <row r="868" ht="12.75">
      <c r="A868" s="33"/>
    </row>
    <row r="869" ht="12.75">
      <c r="A869" s="33"/>
    </row>
    <row r="870" ht="12.75">
      <c r="A870" s="33"/>
    </row>
    <row r="871" ht="12.75">
      <c r="A871" s="33"/>
    </row>
    <row r="872" ht="12.75">
      <c r="A872" s="33"/>
    </row>
    <row r="873" ht="12.75">
      <c r="A873" s="33"/>
    </row>
    <row r="874" ht="12.75">
      <c r="A874" s="33"/>
    </row>
    <row r="875" ht="12.75">
      <c r="A875" s="33"/>
    </row>
    <row r="876" ht="12.75">
      <c r="A876" s="33"/>
    </row>
    <row r="877" ht="12.75">
      <c r="A877" s="33"/>
    </row>
    <row r="878" ht="12.75">
      <c r="A878" s="33"/>
    </row>
    <row r="879" ht="12.75">
      <c r="A879" s="33"/>
    </row>
    <row r="880" ht="12.75">
      <c r="A880" s="33"/>
    </row>
    <row r="881" ht="12.75">
      <c r="A881" s="33"/>
    </row>
    <row r="882" ht="12.75">
      <c r="A882" s="33"/>
    </row>
    <row r="883" ht="12.75">
      <c r="A883" s="33"/>
    </row>
    <row r="884" ht="12.75">
      <c r="A884" s="33"/>
    </row>
    <row r="885" ht="12.75">
      <c r="A885" s="33"/>
    </row>
    <row r="886" ht="12.75">
      <c r="A886" s="33"/>
    </row>
    <row r="887" ht="12.75">
      <c r="A887" s="33"/>
    </row>
    <row r="888" ht="12.75">
      <c r="A888" s="33"/>
    </row>
    <row r="889" ht="12.75">
      <c r="A889" s="33"/>
    </row>
    <row r="890" ht="12.75">
      <c r="A890" s="33"/>
    </row>
    <row r="891" ht="12.75">
      <c r="A891" s="33"/>
    </row>
    <row r="892" ht="12.75">
      <c r="A892" s="33"/>
    </row>
    <row r="893" ht="12.75">
      <c r="A893" s="33"/>
    </row>
    <row r="894" ht="12.75">
      <c r="A894" s="33"/>
    </row>
    <row r="895" ht="12.75">
      <c r="A895" s="33"/>
    </row>
    <row r="896" ht="12.75">
      <c r="A896" s="33"/>
    </row>
    <row r="897" ht="12.75">
      <c r="A897" s="33"/>
    </row>
    <row r="898" ht="12.75">
      <c r="A898" s="33"/>
    </row>
    <row r="899" ht="12.75">
      <c r="A899" s="33"/>
    </row>
    <row r="900" ht="12.75">
      <c r="A900" s="33"/>
    </row>
    <row r="901" ht="12.75">
      <c r="A901" s="33"/>
    </row>
    <row r="902" ht="12.75">
      <c r="A902" s="33"/>
    </row>
    <row r="903" ht="12.75">
      <c r="A903" s="33"/>
    </row>
    <row r="904" ht="12.75">
      <c r="A904" s="33"/>
    </row>
    <row r="905" ht="12.75">
      <c r="A905" s="33"/>
    </row>
    <row r="906" ht="12.75">
      <c r="A906" s="33"/>
    </row>
    <row r="907" ht="12.75">
      <c r="A907" s="33"/>
    </row>
    <row r="908" ht="12.75">
      <c r="A908" s="33"/>
    </row>
    <row r="909" ht="12.75">
      <c r="A909" s="33"/>
    </row>
    <row r="910" ht="12.75">
      <c r="A910" s="33"/>
    </row>
    <row r="911" ht="12.75">
      <c r="A911" s="33"/>
    </row>
    <row r="912" ht="12.75">
      <c r="A912" s="33"/>
    </row>
    <row r="913" ht="12.75">
      <c r="A913" s="33"/>
    </row>
    <row r="914" ht="12.75">
      <c r="A914" s="33"/>
    </row>
    <row r="915" ht="12.75">
      <c r="A915" s="33"/>
    </row>
    <row r="916" ht="12.75">
      <c r="A916" s="33"/>
    </row>
    <row r="917" ht="12.75">
      <c r="A917" s="33"/>
    </row>
    <row r="918" ht="12.75">
      <c r="A918" s="33"/>
    </row>
    <row r="919" ht="12.75">
      <c r="A919" s="33"/>
    </row>
    <row r="920" ht="12.75">
      <c r="A920" s="33"/>
    </row>
    <row r="921" ht="12.75">
      <c r="A921" s="33"/>
    </row>
    <row r="922" ht="12.75">
      <c r="A922" s="33"/>
    </row>
    <row r="923" ht="12.75">
      <c r="A923" s="33"/>
    </row>
    <row r="924" ht="12.75">
      <c r="A924" s="33"/>
    </row>
    <row r="925" ht="12.75">
      <c r="A925" s="33"/>
    </row>
    <row r="926" ht="12.75">
      <c r="A926" s="33"/>
    </row>
    <row r="927" ht="12.75">
      <c r="A927" s="33"/>
    </row>
    <row r="928" ht="12.75">
      <c r="A928" s="33"/>
    </row>
    <row r="929" ht="12.75">
      <c r="A929" s="33"/>
    </row>
    <row r="930" ht="12.75">
      <c r="A930" s="33"/>
    </row>
    <row r="931" ht="12.75">
      <c r="A931" s="33"/>
    </row>
    <row r="932" ht="12.75">
      <c r="A932" s="33"/>
    </row>
    <row r="933" ht="12.75">
      <c r="A933" s="33"/>
    </row>
    <row r="934" ht="12.75">
      <c r="A934" s="33"/>
    </row>
    <row r="935" ht="12.75">
      <c r="A935" s="33"/>
    </row>
    <row r="936" ht="12.75">
      <c r="A936" s="33"/>
    </row>
    <row r="937" ht="12.75">
      <c r="A937" s="33"/>
    </row>
    <row r="938" ht="12.75">
      <c r="A938" s="33"/>
    </row>
    <row r="939" ht="12.75">
      <c r="A939" s="33"/>
    </row>
    <row r="940" ht="12.75">
      <c r="A940" s="33"/>
    </row>
    <row r="941" ht="12.75">
      <c r="A941" s="33"/>
    </row>
    <row r="942" ht="12.75">
      <c r="A942" s="33"/>
    </row>
    <row r="943" ht="12.75">
      <c r="A943" s="33"/>
    </row>
    <row r="944" ht="12.75">
      <c r="A944" s="33"/>
    </row>
    <row r="945" ht="12.75">
      <c r="A945" s="33"/>
    </row>
    <row r="946" ht="12.75">
      <c r="A946" s="33"/>
    </row>
    <row r="947" ht="12.75">
      <c r="A947" s="33"/>
    </row>
    <row r="948" ht="12.75">
      <c r="A948" s="33"/>
    </row>
    <row r="949" ht="12.75">
      <c r="A949" s="33"/>
    </row>
    <row r="950" ht="12.75">
      <c r="A950" s="33"/>
    </row>
    <row r="951" ht="12.75">
      <c r="A951" s="33"/>
    </row>
    <row r="952" ht="12.75">
      <c r="A952" s="33"/>
    </row>
    <row r="953" ht="12.75">
      <c r="A953" s="33"/>
    </row>
    <row r="954" ht="12.75">
      <c r="A954" s="33"/>
    </row>
    <row r="955" ht="12.75">
      <c r="A955" s="33"/>
    </row>
    <row r="956" ht="12.75">
      <c r="A956" s="33"/>
    </row>
    <row r="957" ht="12.75">
      <c r="A957" s="33"/>
    </row>
    <row r="958" ht="12.75">
      <c r="A958" s="33"/>
    </row>
    <row r="959" ht="12.75">
      <c r="A959" s="33"/>
    </row>
    <row r="960" ht="12.75">
      <c r="A960" s="33"/>
    </row>
    <row r="961" ht="12.75">
      <c r="A961" s="33"/>
    </row>
    <row r="962" ht="12.75">
      <c r="A962" s="33"/>
    </row>
    <row r="963" ht="12.75">
      <c r="A963" s="33"/>
    </row>
    <row r="964" ht="12.75">
      <c r="A964" s="33"/>
    </row>
    <row r="965" ht="12.75">
      <c r="A965" s="33"/>
    </row>
    <row r="966" ht="12.75">
      <c r="A966" s="33"/>
    </row>
    <row r="967" ht="12.75">
      <c r="A967" s="33"/>
    </row>
    <row r="968" ht="12.75">
      <c r="A968" s="33"/>
    </row>
    <row r="969" ht="12.75">
      <c r="A969" s="33"/>
    </row>
    <row r="970" ht="12.75">
      <c r="A970" s="33"/>
    </row>
    <row r="971" ht="12.75">
      <c r="A971" s="33"/>
    </row>
    <row r="972" ht="12.75">
      <c r="A972" s="33"/>
    </row>
    <row r="973" ht="12.75">
      <c r="A973" s="33"/>
    </row>
    <row r="974" ht="12.75">
      <c r="A974" s="33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21"/>
  <sheetViews>
    <sheetView workbookViewId="0" topLeftCell="A1">
      <selection activeCell="G27" sqref="G27"/>
    </sheetView>
  </sheetViews>
  <sheetFormatPr defaultColWidth="11.421875" defaultRowHeight="12.75"/>
  <cols>
    <col min="1" max="2" width="3.140625" style="0" bestFit="1" customWidth="1"/>
    <col min="3" max="3" width="34.140625" style="0" customWidth="1"/>
    <col min="4" max="4" width="16.28125" style="0" customWidth="1"/>
    <col min="5" max="5" width="29.28125" style="0" customWidth="1"/>
    <col min="6" max="6" width="17.140625" style="0" customWidth="1"/>
    <col min="7" max="7" width="70.7109375" style="0" customWidth="1"/>
    <col min="8" max="8" width="42.57421875" style="0" customWidth="1"/>
    <col min="9" max="9" width="16.7109375" style="0" bestFit="1" customWidth="1"/>
    <col min="10" max="10" width="17.00390625" style="0" customWidth="1"/>
  </cols>
  <sheetData>
    <row r="1" spans="1:79" ht="15.75">
      <c r="A1" s="22"/>
      <c r="B1" s="22"/>
      <c r="C1" s="87" t="s">
        <v>337</v>
      </c>
      <c r="D1" s="87" t="s">
        <v>338</v>
      </c>
      <c r="E1" s="87" t="s">
        <v>339</v>
      </c>
      <c r="F1" s="87" t="s">
        <v>340</v>
      </c>
      <c r="G1" s="87" t="s">
        <v>341</v>
      </c>
      <c r="H1" s="87" t="s">
        <v>342</v>
      </c>
      <c r="I1" s="87" t="s">
        <v>343</v>
      </c>
      <c r="J1" s="87" t="s">
        <v>344</v>
      </c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</row>
    <row r="2" spans="3:145" ht="18.75">
      <c r="C2" s="88" t="s">
        <v>430</v>
      </c>
      <c r="D2" s="88" t="s">
        <v>346</v>
      </c>
      <c r="E2" s="90">
        <v>26054</v>
      </c>
      <c r="F2" s="88" t="s">
        <v>347</v>
      </c>
      <c r="G2" s="88" t="s">
        <v>348</v>
      </c>
      <c r="H2" s="88" t="s">
        <v>349</v>
      </c>
      <c r="I2" s="88" t="b">
        <v>1</v>
      </c>
      <c r="J2" s="88" t="s">
        <v>350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</row>
    <row r="3" spans="3:145" ht="18.75">
      <c r="C3" s="88" t="s">
        <v>421</v>
      </c>
      <c r="D3" s="88" t="s">
        <v>352</v>
      </c>
      <c r="E3" s="90">
        <v>24541</v>
      </c>
      <c r="F3" s="88" t="s">
        <v>353</v>
      </c>
      <c r="G3" s="88"/>
      <c r="H3" s="88" t="s">
        <v>349</v>
      </c>
      <c r="I3" s="88" t="b">
        <v>0</v>
      </c>
      <c r="J3" s="88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</row>
    <row r="4" spans="3:145" ht="18.75">
      <c r="C4" s="88" t="s">
        <v>385</v>
      </c>
      <c r="D4" s="88" t="s">
        <v>355</v>
      </c>
      <c r="E4" s="90">
        <v>27438</v>
      </c>
      <c r="F4" s="88" t="s">
        <v>356</v>
      </c>
      <c r="G4" s="88"/>
      <c r="H4" s="88" t="s">
        <v>357</v>
      </c>
      <c r="I4" s="88" t="b">
        <v>0</v>
      </c>
      <c r="J4" s="88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</row>
    <row r="5" spans="3:145" ht="18.75">
      <c r="C5" s="88" t="s">
        <v>415</v>
      </c>
      <c r="D5" s="88" t="s">
        <v>359</v>
      </c>
      <c r="E5" s="90">
        <v>25909</v>
      </c>
      <c r="F5" s="88" t="s">
        <v>360</v>
      </c>
      <c r="G5" s="88" t="s">
        <v>361</v>
      </c>
      <c r="H5" s="88" t="s">
        <v>362</v>
      </c>
      <c r="I5" s="88" t="b">
        <v>1</v>
      </c>
      <c r="J5" s="88" t="s">
        <v>363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</row>
    <row r="6" spans="3:145" ht="18.75">
      <c r="C6" s="88" t="s">
        <v>358</v>
      </c>
      <c r="D6" s="88" t="s">
        <v>365</v>
      </c>
      <c r="E6" s="90">
        <v>19126</v>
      </c>
      <c r="F6" s="88" t="s">
        <v>366</v>
      </c>
      <c r="G6" s="88"/>
      <c r="H6" s="88" t="s">
        <v>367</v>
      </c>
      <c r="I6" s="88" t="b">
        <v>0</v>
      </c>
      <c r="J6" s="88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3:145" ht="18.75">
      <c r="C7" s="88" t="s">
        <v>364</v>
      </c>
      <c r="D7" s="88" t="s">
        <v>369</v>
      </c>
      <c r="E7" s="90">
        <v>24936</v>
      </c>
      <c r="F7" s="88" t="s">
        <v>370</v>
      </c>
      <c r="G7" s="88"/>
      <c r="H7" s="88" t="s">
        <v>371</v>
      </c>
      <c r="I7" s="88" t="b">
        <v>0</v>
      </c>
      <c r="J7" s="88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3:145" ht="18.75">
      <c r="C8" s="88" t="s">
        <v>354</v>
      </c>
      <c r="D8" s="88" t="s">
        <v>373</v>
      </c>
      <c r="E8" s="90">
        <v>25744</v>
      </c>
      <c r="F8" s="88" t="s">
        <v>374</v>
      </c>
      <c r="G8" s="88"/>
      <c r="H8" s="88" t="s">
        <v>375</v>
      </c>
      <c r="I8" s="88" t="b">
        <v>0</v>
      </c>
      <c r="J8" s="88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3:145" ht="18.75">
      <c r="C9" s="88" t="s">
        <v>351</v>
      </c>
      <c r="D9" s="88" t="s">
        <v>377</v>
      </c>
      <c r="E9" s="90">
        <v>20135</v>
      </c>
      <c r="F9" s="88" t="s">
        <v>378</v>
      </c>
      <c r="G9" s="88"/>
      <c r="H9" s="88" t="s">
        <v>379</v>
      </c>
      <c r="I9" s="88" t="b">
        <v>1</v>
      </c>
      <c r="J9" s="88" t="s">
        <v>380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</row>
    <row r="10" spans="3:145" ht="18.75">
      <c r="C10" s="88" t="s">
        <v>409</v>
      </c>
      <c r="D10" s="88" t="s">
        <v>382</v>
      </c>
      <c r="E10" s="90">
        <v>22211</v>
      </c>
      <c r="F10" s="88" t="s">
        <v>383</v>
      </c>
      <c r="G10" s="88"/>
      <c r="H10" s="88" t="s">
        <v>384</v>
      </c>
      <c r="I10" s="88" t="b">
        <v>0</v>
      </c>
      <c r="J10" s="88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</row>
    <row r="11" spans="3:145" ht="18.75">
      <c r="C11" s="88" t="s">
        <v>404</v>
      </c>
      <c r="D11" s="88" t="s">
        <v>386</v>
      </c>
      <c r="E11" s="90">
        <v>29435</v>
      </c>
      <c r="F11" s="88" t="s">
        <v>387</v>
      </c>
      <c r="G11" s="88" t="s">
        <v>388</v>
      </c>
      <c r="H11" s="88" t="s">
        <v>389</v>
      </c>
      <c r="I11" s="88" t="b">
        <v>1</v>
      </c>
      <c r="J11" s="88" t="s">
        <v>390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</row>
    <row r="12" spans="3:145" ht="18.75">
      <c r="C12" s="88" t="s">
        <v>345</v>
      </c>
      <c r="D12" s="88" t="s">
        <v>392</v>
      </c>
      <c r="E12" s="90">
        <v>31358</v>
      </c>
      <c r="F12" s="88" t="s">
        <v>393</v>
      </c>
      <c r="G12" s="88" t="s">
        <v>394</v>
      </c>
      <c r="H12" s="88" t="s">
        <v>395</v>
      </c>
      <c r="I12" s="88" t="b">
        <v>0</v>
      </c>
      <c r="J12" s="88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</row>
    <row r="13" spans="3:145" ht="18.75">
      <c r="C13" s="88" t="s">
        <v>381</v>
      </c>
      <c r="D13" s="88" t="s">
        <v>397</v>
      </c>
      <c r="E13" s="90">
        <v>28612</v>
      </c>
      <c r="F13" s="88" t="s">
        <v>398</v>
      </c>
      <c r="G13" s="88"/>
      <c r="H13" s="88" t="s">
        <v>399</v>
      </c>
      <c r="I13" s="88" t="b">
        <v>0</v>
      </c>
      <c r="J13" s="88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</row>
    <row r="14" spans="3:145" ht="18.75">
      <c r="C14" s="88" t="s">
        <v>400</v>
      </c>
      <c r="D14" s="88" t="s">
        <v>401</v>
      </c>
      <c r="E14" s="90">
        <v>23347</v>
      </c>
      <c r="F14" s="88" t="s">
        <v>402</v>
      </c>
      <c r="G14" s="88"/>
      <c r="H14" s="88" t="s">
        <v>403</v>
      </c>
      <c r="I14" s="88" t="b">
        <v>0</v>
      </c>
      <c r="J14" s="88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</row>
    <row r="15" spans="3:145" ht="18.75">
      <c r="C15" s="88" t="s">
        <v>376</v>
      </c>
      <c r="D15" s="88" t="s">
        <v>405</v>
      </c>
      <c r="E15" s="90">
        <v>32038</v>
      </c>
      <c r="F15" s="88" t="s">
        <v>406</v>
      </c>
      <c r="G15" s="88" t="s">
        <v>407</v>
      </c>
      <c r="H15" s="88" t="s">
        <v>408</v>
      </c>
      <c r="I15" s="88" t="b">
        <v>0</v>
      </c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</row>
    <row r="16" spans="3:145" ht="18.75">
      <c r="C16" s="88" t="s">
        <v>368</v>
      </c>
      <c r="D16" s="88" t="s">
        <v>410</v>
      </c>
      <c r="E16" s="90">
        <v>21026</v>
      </c>
      <c r="F16" s="88" t="s">
        <v>411</v>
      </c>
      <c r="G16" s="88" t="s">
        <v>412</v>
      </c>
      <c r="H16" s="88" t="s">
        <v>413</v>
      </c>
      <c r="I16" s="88" t="b">
        <v>1</v>
      </c>
      <c r="J16" s="88" t="s">
        <v>414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</row>
    <row r="17" spans="3:145" ht="18.75">
      <c r="C17" s="88" t="s">
        <v>391</v>
      </c>
      <c r="D17" s="88" t="s">
        <v>416</v>
      </c>
      <c r="E17" s="90">
        <v>31532</v>
      </c>
      <c r="F17" s="88" t="s">
        <v>417</v>
      </c>
      <c r="G17" s="88" t="s">
        <v>418</v>
      </c>
      <c r="H17" s="88" t="s">
        <v>419</v>
      </c>
      <c r="I17" s="88" t="b">
        <v>1</v>
      </c>
      <c r="J17" s="88" t="s">
        <v>420</v>
      </c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</row>
    <row r="18" spans="3:145" ht="18.75">
      <c r="C18" s="88" t="s">
        <v>396</v>
      </c>
      <c r="D18" s="88" t="s">
        <v>422</v>
      </c>
      <c r="E18" s="90">
        <v>30049</v>
      </c>
      <c r="F18" s="88" t="s">
        <v>423</v>
      </c>
      <c r="G18" s="88" t="s">
        <v>424</v>
      </c>
      <c r="H18" s="88" t="s">
        <v>425</v>
      </c>
      <c r="I18" s="88" t="b">
        <v>0</v>
      </c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</row>
    <row r="19" spans="3:145" ht="18.75">
      <c r="C19" s="88" t="s">
        <v>372</v>
      </c>
      <c r="D19" s="88" t="s">
        <v>427</v>
      </c>
      <c r="E19" s="90">
        <v>30501</v>
      </c>
      <c r="F19" s="88" t="s">
        <v>428</v>
      </c>
      <c r="G19" s="85"/>
      <c r="H19" s="88" t="s">
        <v>429</v>
      </c>
      <c r="I19" s="88" t="b">
        <v>0</v>
      </c>
      <c r="J19" s="88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</row>
    <row r="20" spans="3:145" ht="18.75">
      <c r="C20" s="88" t="s">
        <v>426</v>
      </c>
      <c r="D20" s="88" t="s">
        <v>431</v>
      </c>
      <c r="E20" s="90">
        <v>31399</v>
      </c>
      <c r="F20" s="88" t="s">
        <v>432</v>
      </c>
      <c r="G20" s="85"/>
      <c r="H20" s="88" t="s">
        <v>433</v>
      </c>
      <c r="I20" s="88" t="b">
        <v>1</v>
      </c>
      <c r="J20" s="88" t="s">
        <v>434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</row>
    <row r="21" spans="3:145" ht="18.75">
      <c r="C21" s="26"/>
      <c r="D21" s="26"/>
      <c r="E21" s="26"/>
      <c r="F21" s="26"/>
      <c r="G21" s="26"/>
      <c r="H21" s="89"/>
      <c r="I21" s="89"/>
      <c r="J21" s="89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2" sqref="G2"/>
    </sheetView>
  </sheetViews>
  <sheetFormatPr defaultColWidth="11.421875" defaultRowHeight="12.75"/>
  <cols>
    <col min="5" max="5" width="13.7109375" style="0" customWidth="1"/>
    <col min="6" max="6" width="15.421875" style="0" customWidth="1"/>
  </cols>
  <sheetData>
    <row r="1" spans="1:8" ht="15.75">
      <c r="A1" s="29" t="s">
        <v>14</v>
      </c>
      <c r="B1" s="69"/>
      <c r="C1" s="69"/>
      <c r="D1" s="69"/>
      <c r="E1" s="69"/>
      <c r="F1" s="69"/>
      <c r="G1" s="69"/>
      <c r="H1" s="69"/>
    </row>
    <row r="2" spans="1:8" ht="15.75">
      <c r="A2" s="83" t="s">
        <v>27</v>
      </c>
      <c r="B2" s="84"/>
      <c r="C2" s="84"/>
      <c r="D2" s="84"/>
      <c r="E2" s="84"/>
      <c r="F2" s="84"/>
      <c r="G2" s="69"/>
      <c r="H2" s="69"/>
    </row>
    <row r="3" spans="1:8" ht="15.75">
      <c r="A3" s="83" t="s">
        <v>28</v>
      </c>
      <c r="B3" s="84"/>
      <c r="C3" s="84"/>
      <c r="D3" s="84"/>
      <c r="E3" s="84"/>
      <c r="F3" s="84"/>
      <c r="G3" s="69"/>
      <c r="H3" s="69"/>
    </row>
    <row r="4" spans="1:8" ht="15.75">
      <c r="A4" s="83" t="s">
        <v>29</v>
      </c>
      <c r="B4" s="84"/>
      <c r="C4" s="84"/>
      <c r="D4" s="84"/>
      <c r="E4" s="84"/>
      <c r="F4" s="84"/>
      <c r="G4" s="69"/>
      <c r="H4" s="69"/>
    </row>
    <row r="5" spans="1:8" ht="15.75">
      <c r="A5" s="83" t="s">
        <v>30</v>
      </c>
      <c r="B5" s="84"/>
      <c r="C5" s="84"/>
      <c r="D5" s="84"/>
      <c r="E5" s="84"/>
      <c r="F5" s="84"/>
      <c r="G5" s="69"/>
      <c r="H5" s="69"/>
    </row>
    <row r="10" spans="5:7" ht="18">
      <c r="E10" s="82" t="s">
        <v>436</v>
      </c>
      <c r="F10" s="82" t="s">
        <v>437</v>
      </c>
      <c r="G10" s="26"/>
    </row>
    <row r="11" spans="5:7" ht="18">
      <c r="E11" s="81">
        <v>50</v>
      </c>
      <c r="F11" s="81">
        <v>3</v>
      </c>
      <c r="G11" s="26"/>
    </row>
    <row r="12" spans="5:7" ht="18">
      <c r="E12" s="81">
        <v>80</v>
      </c>
      <c r="F12" s="81">
        <v>4</v>
      </c>
      <c r="G12" s="26"/>
    </row>
    <row r="13" spans="5:7" ht="18">
      <c r="E13" s="81">
        <v>100</v>
      </c>
      <c r="F13" s="81">
        <v>7</v>
      </c>
      <c r="G13" s="26"/>
    </row>
    <row r="14" spans="5:7" ht="18">
      <c r="E14" s="81">
        <v>200</v>
      </c>
      <c r="F14" s="81">
        <v>10</v>
      </c>
      <c r="G14" s="26"/>
    </row>
    <row r="15" ht="12.75">
      <c r="G15" s="26"/>
    </row>
    <row r="16" ht="12.75">
      <c r="G16" s="26"/>
    </row>
    <row r="17" ht="12.75">
      <c r="G17" s="2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B3">
      <selection activeCell="D6" sqref="D6"/>
    </sheetView>
  </sheetViews>
  <sheetFormatPr defaultColWidth="11.421875" defaultRowHeight="12.75"/>
  <cols>
    <col min="1" max="1" width="2.7109375" style="1" customWidth="1"/>
    <col min="2" max="2" width="11.421875" style="1" customWidth="1"/>
    <col min="3" max="3" width="55.140625" style="1" customWidth="1"/>
    <col min="4" max="4" width="19.00390625" style="1" customWidth="1"/>
    <col min="5" max="5" width="14.8515625" style="1" customWidth="1"/>
    <col min="6" max="6" width="12.7109375" style="1" customWidth="1"/>
    <col min="7" max="7" width="3.28125" style="1" customWidth="1"/>
    <col min="8" max="16384" width="11.421875" style="1" customWidth="1"/>
  </cols>
  <sheetData>
    <row r="1" spans="1:2" ht="16.5" thickBot="1">
      <c r="A1" s="7"/>
      <c r="B1" s="3" t="s">
        <v>1</v>
      </c>
    </row>
    <row r="2" spans="1:7" ht="16.5" thickTop="1">
      <c r="A2" s="8"/>
      <c r="B2" s="9"/>
      <c r="C2" s="23"/>
      <c r="D2" s="9"/>
      <c r="E2" s="9"/>
      <c r="F2" s="9"/>
      <c r="G2" s="10"/>
    </row>
    <row r="3" spans="1:7" ht="15.75">
      <c r="A3" s="11"/>
      <c r="B3" s="30" t="s">
        <v>2</v>
      </c>
      <c r="C3" s="67">
        <f ca="1">TODAY()</f>
        <v>39884</v>
      </c>
      <c r="G3" s="12"/>
    </row>
    <row r="4" spans="1:7" ht="15.75">
      <c r="A4" s="11"/>
      <c r="B4" s="31" t="s">
        <v>3</v>
      </c>
      <c r="C4" s="68" t="s">
        <v>381</v>
      </c>
      <c r="D4" s="29">
        <v>7</v>
      </c>
      <c r="E4" s="29"/>
      <c r="G4" s="12"/>
    </row>
    <row r="5" spans="1:7" ht="15.75">
      <c r="A5" s="11"/>
      <c r="B5" s="31" t="s">
        <v>338</v>
      </c>
      <c r="C5" s="43" t="str">
        <f>VLOOKUP($C$4,CLIENTES!C2:J20,2,FALSE)</f>
        <v>54127611B</v>
      </c>
      <c r="D5" s="29" t="str">
        <f>INDEX(CLIENTES!$C$2:$J$20,$D$4,2)</f>
        <v>30672957S</v>
      </c>
      <c r="E5" s="29"/>
      <c r="G5" s="12"/>
    </row>
    <row r="6" spans="1:7" ht="15.75">
      <c r="A6" s="11"/>
      <c r="B6" s="32" t="s">
        <v>435</v>
      </c>
      <c r="C6" s="43" t="str">
        <f>VLOOKUP($C$4,CLIENTES!C3:J21,6,FALSE)</f>
        <v>Avda Lehendakari Agirre 92 - 5ºC</v>
      </c>
      <c r="D6" s="29" t="str">
        <f>INDEX(CLIENTES!$C$2:$J$20,$D$4,6)</f>
        <v>c/Francisco Perez 15 - 3ºB</v>
      </c>
      <c r="E6" s="29"/>
      <c r="G6" s="12"/>
    </row>
    <row r="7" spans="1:7" ht="15.75">
      <c r="A7" s="11"/>
      <c r="B7" s="13"/>
      <c r="C7" s="14"/>
      <c r="G7" s="12"/>
    </row>
    <row r="8" spans="1:7" ht="15.75">
      <c r="A8" s="11"/>
      <c r="G8" s="12"/>
    </row>
    <row r="9" spans="1:7" ht="16.5" thickBot="1">
      <c r="A9" s="11"/>
      <c r="G9" s="12"/>
    </row>
    <row r="10" spans="1:7" ht="17.25" thickBot="1" thickTop="1">
      <c r="A10" s="11"/>
      <c r="B10" s="106" t="s">
        <v>4</v>
      </c>
      <c r="C10" s="107"/>
      <c r="D10" s="107"/>
      <c r="E10" s="107"/>
      <c r="F10" s="108"/>
      <c r="G10" s="12"/>
    </row>
    <row r="11" spans="1:7" ht="16.5" thickTop="1">
      <c r="A11" s="11"/>
      <c r="G11" s="12"/>
    </row>
    <row r="12" spans="1:7" ht="15.75">
      <c r="A12" s="11"/>
      <c r="G12" s="12"/>
    </row>
    <row r="13" spans="1:7" ht="15.75">
      <c r="A13" s="11"/>
      <c r="B13" s="4" t="s">
        <v>0</v>
      </c>
      <c r="C13" s="5" t="s">
        <v>5</v>
      </c>
      <c r="D13" s="5" t="s">
        <v>6</v>
      </c>
      <c r="E13" s="5" t="s">
        <v>7</v>
      </c>
      <c r="F13" s="6" t="s">
        <v>8</v>
      </c>
      <c r="G13" s="12"/>
    </row>
    <row r="14" spans="1:7" ht="15.75">
      <c r="A14" s="11">
        <v>1</v>
      </c>
      <c r="B14" s="2" t="s">
        <v>438</v>
      </c>
      <c r="C14" s="97" t="str">
        <f>IF($A14="","",INDEX(PRODUCTOS!A2:F151,$A14,4))</f>
        <v>Tarrito Macedonia y Cereales NESTLÉ,250g</v>
      </c>
      <c r="D14" s="57">
        <v>4</v>
      </c>
      <c r="E14" s="36">
        <f>IF($A14="","",INDEX(PRODUCTOS!C2:H151,A14,3))</f>
        <v>1.0399999618530273</v>
      </c>
      <c r="F14" s="58">
        <f>IF($A14="","",D14*E14)</f>
        <v>4.159999847412109</v>
      </c>
      <c r="G14" s="12"/>
    </row>
    <row r="15" spans="1:7" ht="15.75">
      <c r="A15" s="11">
        <v>7</v>
      </c>
      <c r="B15" s="2">
        <v>0</v>
      </c>
      <c r="C15" s="97" t="str">
        <f>IF($A15="","",INDEX(PRODUCTOS!A3:F152,$A15,4))</f>
        <v>Champú CLAIROL Herbal Essences, 400 ml</v>
      </c>
      <c r="D15" s="57">
        <v>2</v>
      </c>
      <c r="E15" s="36">
        <f>IF($A15="","",INDEX(PRODUCTOS!C3:H152,A15,3))</f>
        <v>3.140000104904175</v>
      </c>
      <c r="F15" s="58">
        <f aca="true" t="shared" si="0" ref="F15:F23">IF($A15="","",D15*E15)</f>
        <v>6.28000020980835</v>
      </c>
      <c r="G15" s="12"/>
    </row>
    <row r="16" spans="1:7" ht="15.75">
      <c r="A16" s="11">
        <v>3</v>
      </c>
      <c r="B16" s="2" t="s">
        <v>19</v>
      </c>
      <c r="C16" s="97" t="str">
        <f>IF($A16="","",INDEX(PRODUCTOS!A4:F153,$A16,4))</f>
        <v>Agua Mineral BONAGUA, botella 500ml</v>
      </c>
      <c r="D16" s="57">
        <v>8</v>
      </c>
      <c r="E16" s="36">
        <f>IF($A16="","",INDEX(PRODUCTOS!C4:H153,A16,3))</f>
        <v>0.28999999165534973</v>
      </c>
      <c r="F16" s="58">
        <f t="shared" si="0"/>
        <v>2.319999933242798</v>
      </c>
      <c r="G16" s="12"/>
    </row>
    <row r="17" spans="1:7" ht="15.75">
      <c r="A17" s="11">
        <v>25</v>
      </c>
      <c r="B17" s="2" t="s">
        <v>20</v>
      </c>
      <c r="C17" s="97" t="str">
        <f>IF($A17="","",INDEX(PRODUCTOS!A5:F154,$A17,4))</f>
        <v>Tiritas PLAST</v>
      </c>
      <c r="D17" s="57">
        <v>1</v>
      </c>
      <c r="E17" s="36">
        <f>IF($A17="","",INDEX(PRODUCTOS!C5:H154,A17,3))</f>
        <v>1.25</v>
      </c>
      <c r="F17" s="58">
        <f t="shared" si="0"/>
        <v>1.25</v>
      </c>
      <c r="G17" s="12"/>
    </row>
    <row r="18" spans="1:7" ht="15.75">
      <c r="A18" s="11">
        <v>17</v>
      </c>
      <c r="B18" s="2" t="s">
        <v>21</v>
      </c>
      <c r="C18" s="97" t="str">
        <f>IF($A18="","",INDEX(PRODUCTOS!A6:F155,$A18,4))</f>
        <v>Crema de Marisco KNORR, 4x 113,5g</v>
      </c>
      <c r="D18" s="57">
        <v>12</v>
      </c>
      <c r="E18" s="36">
        <f>IF($A18="","",INDEX(PRODUCTOS!C6:H155,A18,3))</f>
        <v>1.3799999952316284</v>
      </c>
      <c r="F18" s="58">
        <f t="shared" si="0"/>
        <v>16.55999994277954</v>
      </c>
      <c r="G18" s="12"/>
    </row>
    <row r="19" spans="1:7" ht="15.75">
      <c r="A19" s="11">
        <v>3</v>
      </c>
      <c r="B19" s="2" t="s">
        <v>22</v>
      </c>
      <c r="C19" s="97" t="str">
        <f>IF($A19="","",INDEX(PRODUCTOS!A7:F156,$A19,4))</f>
        <v>Champú CLAIROL Herbal Essences, 400 ml</v>
      </c>
      <c r="D19" s="57">
        <v>3</v>
      </c>
      <c r="E19" s="36">
        <f>IF($A19="","",INDEX(PRODUCTOS!C7:H156,A19,3))</f>
        <v>3.140000104904175</v>
      </c>
      <c r="F19" s="58">
        <f t="shared" si="0"/>
        <v>9.420000314712524</v>
      </c>
      <c r="G19" s="12"/>
    </row>
    <row r="20" spans="1:7" ht="15.75">
      <c r="A20" s="11">
        <v>13</v>
      </c>
      <c r="B20" s="2" t="s">
        <v>23</v>
      </c>
      <c r="C20" s="97" t="str">
        <f>IF($A20="","",INDEX(PRODUCTOS!A8:F157,$A20,4))</f>
        <v>Refresco de naranja KAS, 330ml</v>
      </c>
      <c r="D20" s="57">
        <v>1</v>
      </c>
      <c r="E20" s="36">
        <f>IF($A20="","",INDEX(PRODUCTOS!C8:H157,A20,3))</f>
        <v>0.33000001311302185</v>
      </c>
      <c r="F20" s="58">
        <f t="shared" si="0"/>
        <v>0.33000001311302185</v>
      </c>
      <c r="G20" s="12"/>
    </row>
    <row r="21" spans="1:7" ht="15.75">
      <c r="A21" s="11">
        <v>2</v>
      </c>
      <c r="B21" s="2" t="s">
        <v>24</v>
      </c>
      <c r="C21" s="97" t="str">
        <f>IF($A21="","",INDEX(PRODUCTOS!A9:F158,$A21,4))</f>
        <v>Bebida DANAO, Melocotón, 3x250ml</v>
      </c>
      <c r="D21" s="57">
        <v>2</v>
      </c>
      <c r="E21" s="36">
        <f>IF($A21="","",INDEX(PRODUCTOS!C9:H158,A21,3))</f>
        <v>1.6699999570846558</v>
      </c>
      <c r="F21" s="58">
        <f t="shared" si="0"/>
        <v>3.3399999141693115</v>
      </c>
      <c r="G21" s="12"/>
    </row>
    <row r="22" spans="1:7" ht="15.75">
      <c r="A22" s="11">
        <v>18</v>
      </c>
      <c r="B22" s="2" t="s">
        <v>25</v>
      </c>
      <c r="C22" s="97" t="str">
        <f>IF($A22="","",INDEX(PRODUCTOS!A10:F159,$A22,4))</f>
        <v>Gel NATURAL HONEY, al té verde, 750ml</v>
      </c>
      <c r="D22" s="57">
        <v>4</v>
      </c>
      <c r="E22" s="36">
        <f>IF($A22="","",INDEX(PRODUCTOS!C10:H159,A22,3))</f>
        <v>2.0899999141693115</v>
      </c>
      <c r="F22" s="58">
        <f t="shared" si="0"/>
        <v>8.359999656677246</v>
      </c>
      <c r="G22" s="12"/>
    </row>
    <row r="23" spans="1:7" ht="15.75">
      <c r="A23" s="11">
        <v>5</v>
      </c>
      <c r="B23" s="2" t="s">
        <v>26</v>
      </c>
      <c r="C23" s="97" t="str">
        <f>IF($A23="","",INDEX(PRODUCTOS!A11:F160,$A23,4))</f>
        <v>Agua Mineral FONT VELLA, botella 330ml</v>
      </c>
      <c r="D23" s="57">
        <v>2</v>
      </c>
      <c r="E23" s="36">
        <f>IF($A23="","",INDEX(PRODUCTOS!C11:H160,A23,3))</f>
        <v>0.3100000023841858</v>
      </c>
      <c r="F23" s="58">
        <f t="shared" si="0"/>
        <v>0.6200000047683716</v>
      </c>
      <c r="G23" s="12"/>
    </row>
    <row r="24" spans="1:7" ht="15.75">
      <c r="A24" s="11">
        <v>5</v>
      </c>
      <c r="B24" s="2"/>
      <c r="C24" s="97" t="str">
        <f>IF($A24="","",INDEX(PRODUCTOS!A12:F161,$A24,4))</f>
        <v>Lasaña de Espinacas GALLO, pack 250g</v>
      </c>
      <c r="D24" s="57"/>
      <c r="E24" s="36">
        <f>IF($B24="","",VLOOKUP($B24,PRODUCTOS!$B$2:$F$405,4,FALSE))</f>
      </c>
      <c r="F24" s="58">
        <f aca="true" t="shared" si="1" ref="F24:F29">IF(B24="","",D24*E24)</f>
      </c>
      <c r="G24" s="12"/>
    </row>
    <row r="25" spans="1:7" ht="15.75">
      <c r="A25" s="11"/>
      <c r="B25" s="2"/>
      <c r="C25" s="35"/>
      <c r="D25" s="57"/>
      <c r="E25" s="36">
        <f>IF($B25="","",VLOOKUP($B25,PRODUCTOS!$B$2:$F$405,4,FALSE))</f>
      </c>
      <c r="F25" s="58">
        <f t="shared" si="1"/>
      </c>
      <c r="G25" s="12"/>
    </row>
    <row r="26" spans="1:7" ht="15.75">
      <c r="A26" s="11"/>
      <c r="B26" s="2"/>
      <c r="C26" s="35"/>
      <c r="D26" s="57"/>
      <c r="E26" s="36">
        <f>IF($B26="","",VLOOKUP($B26,PRODUCTOS!$B$2:$F$405,4,FALSE))</f>
      </c>
      <c r="F26" s="58">
        <f t="shared" si="1"/>
      </c>
      <c r="G26" s="12"/>
    </row>
    <row r="27" spans="1:7" ht="15.75">
      <c r="A27" s="11"/>
      <c r="B27" s="2"/>
      <c r="C27" s="35"/>
      <c r="D27" s="57"/>
      <c r="E27" s="36">
        <f>IF($B27="","",VLOOKUP($B27,PRODUCTOS!$B$2:$F$405,4,FALSE))</f>
      </c>
      <c r="F27" s="58">
        <f t="shared" si="1"/>
      </c>
      <c r="G27" s="12"/>
    </row>
    <row r="28" spans="1:7" ht="15.75">
      <c r="A28" s="11"/>
      <c r="B28" s="2"/>
      <c r="C28" s="35"/>
      <c r="D28" s="57"/>
      <c r="E28" s="36">
        <f>IF($B28="","",VLOOKUP($B28,PRODUCTOS!$B$2:$F$405,4,FALSE))</f>
      </c>
      <c r="F28" s="58">
        <f t="shared" si="1"/>
      </c>
      <c r="G28" s="12"/>
    </row>
    <row r="29" spans="1:7" ht="15.75">
      <c r="A29" s="11"/>
      <c r="B29" s="15"/>
      <c r="C29" s="35"/>
      <c r="D29" s="57"/>
      <c r="E29" s="36">
        <f>IF($B29="","",VLOOKUP($B29,PRODUCTOS!$B$2:$F$405,4,FALSE))</f>
      </c>
      <c r="F29" s="58">
        <f t="shared" si="1"/>
      </c>
      <c r="G29" s="12"/>
    </row>
    <row r="30" spans="1:7" ht="15.75">
      <c r="A30" s="11"/>
      <c r="B30" s="16"/>
      <c r="C30" s="17"/>
      <c r="D30" s="46"/>
      <c r="E30" s="62"/>
      <c r="F30" s="63">
        <f>SUM(F14:F29)</f>
        <v>52.63999983668327</v>
      </c>
      <c r="G30" s="12"/>
    </row>
    <row r="31" spans="1:7" ht="15.75">
      <c r="A31" s="11"/>
      <c r="B31" s="14"/>
      <c r="C31" s="18"/>
      <c r="D31" s="94" t="s">
        <v>13</v>
      </c>
      <c r="E31" s="59">
        <f>VLOOKUP(F30,DESCUENTO!E10:F14,2,TRUE)</f>
        <v>3</v>
      </c>
      <c r="F31" s="64">
        <f>E31*F30/100</f>
        <v>1.5791999951004982</v>
      </c>
      <c r="G31" s="12"/>
    </row>
    <row r="32" spans="1:7" ht="15.75">
      <c r="A32" s="11"/>
      <c r="B32" s="14"/>
      <c r="C32" s="18"/>
      <c r="D32" s="95" t="s">
        <v>10</v>
      </c>
      <c r="E32" s="60">
        <v>0.16</v>
      </c>
      <c r="F32" s="65">
        <f>E32*F30</f>
        <v>8.422399973869323</v>
      </c>
      <c r="G32" s="12"/>
    </row>
    <row r="33" spans="1:7" ht="17.25" customHeight="1">
      <c r="A33" s="11"/>
      <c r="B33" s="14"/>
      <c r="C33" s="19"/>
      <c r="D33" s="96" t="s">
        <v>9</v>
      </c>
      <c r="E33" s="61"/>
      <c r="F33" s="66">
        <f>SUM(F30:F32)</f>
        <v>62.641599805653094</v>
      </c>
      <c r="G33" s="12"/>
    </row>
    <row r="34" spans="1:7" ht="15.75">
      <c r="A34" s="11"/>
      <c r="G34" s="12"/>
    </row>
    <row r="35" spans="1:7" ht="15.75">
      <c r="A35" s="11"/>
      <c r="G35" s="12"/>
    </row>
    <row r="36" spans="1:7" ht="16.5" thickBot="1">
      <c r="A36" s="20"/>
      <c r="B36" s="7"/>
      <c r="C36" s="7"/>
      <c r="D36" s="7"/>
      <c r="E36" s="7"/>
      <c r="F36" s="7"/>
      <c r="G36" s="21"/>
    </row>
    <row r="37" ht="16.5" thickTop="1"/>
  </sheetData>
  <mergeCells count="1">
    <mergeCell ref="B10:F10"/>
  </mergeCells>
  <printOptions/>
  <pageMargins left="0.75" right="0.75" top="1" bottom="1" header="0" footer="0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90" zoomScaleNormal="90" zoomScalePageLayoutView="0" workbookViewId="0" topLeftCell="A3">
      <selection activeCell="C6" sqref="C6"/>
    </sheetView>
  </sheetViews>
  <sheetFormatPr defaultColWidth="11.421875" defaultRowHeight="12.75"/>
  <cols>
    <col min="1" max="1" width="2.7109375" style="1" customWidth="1"/>
    <col min="2" max="2" width="11.421875" style="1" customWidth="1"/>
    <col min="3" max="3" width="54.7109375" style="1" customWidth="1"/>
    <col min="4" max="4" width="19.00390625" style="1" customWidth="1"/>
    <col min="5" max="5" width="14.8515625" style="1" customWidth="1"/>
    <col min="6" max="6" width="12.7109375" style="1" customWidth="1"/>
    <col min="7" max="7" width="3.28125" style="1" customWidth="1"/>
    <col min="8" max="16384" width="11.421875" style="1" customWidth="1"/>
  </cols>
  <sheetData>
    <row r="1" spans="1:2" ht="16.5" thickBot="1">
      <c r="A1" s="7"/>
      <c r="B1" s="3" t="s">
        <v>1</v>
      </c>
    </row>
    <row r="2" spans="1:7" ht="16.5" thickTop="1">
      <c r="A2" s="8"/>
      <c r="B2" s="9"/>
      <c r="C2" s="23"/>
      <c r="D2" s="9"/>
      <c r="E2" s="9"/>
      <c r="F2" s="9"/>
      <c r="G2" s="10"/>
    </row>
    <row r="3" spans="1:7" ht="15.75">
      <c r="A3" s="11"/>
      <c r="B3" s="30" t="s">
        <v>2</v>
      </c>
      <c r="C3" s="37">
        <f ca="1">TODAY()</f>
        <v>39884</v>
      </c>
      <c r="G3" s="12"/>
    </row>
    <row r="4" spans="1:7" ht="15.75">
      <c r="A4" s="11"/>
      <c r="B4" s="31" t="s">
        <v>3</v>
      </c>
      <c r="C4" s="38" t="s">
        <v>381</v>
      </c>
      <c r="G4" s="12"/>
    </row>
    <row r="5" spans="1:7" ht="15.75">
      <c r="A5" s="11"/>
      <c r="B5" s="31" t="s">
        <v>338</v>
      </c>
      <c r="C5" s="39" t="str">
        <f>VLOOKUP($C$4,CLIENTES!C2:J20,2,FALSE)</f>
        <v>54127611B</v>
      </c>
      <c r="G5" s="12"/>
    </row>
    <row r="6" spans="1:7" ht="15.75">
      <c r="A6" s="11"/>
      <c r="B6" s="32" t="s">
        <v>435</v>
      </c>
      <c r="C6" s="39" t="str">
        <f>VLOOKUP($C$4,CLIENTES!C3:J21,6,FALSE)</f>
        <v>Avda Lehendakari Agirre 92 - 5ºC</v>
      </c>
      <c r="G6" s="12"/>
    </row>
    <row r="7" spans="1:7" ht="15.75">
      <c r="A7" s="11"/>
      <c r="B7" s="13"/>
      <c r="C7" s="14"/>
      <c r="G7" s="12"/>
    </row>
    <row r="8" spans="1:7" ht="15.75">
      <c r="A8" s="11"/>
      <c r="G8" s="12"/>
    </row>
    <row r="9" spans="1:7" ht="16.5" thickBot="1">
      <c r="A9" s="11"/>
      <c r="G9" s="12"/>
    </row>
    <row r="10" spans="1:7" ht="17.25" thickBot="1" thickTop="1">
      <c r="A10" s="11"/>
      <c r="B10" s="106" t="s">
        <v>4</v>
      </c>
      <c r="C10" s="107"/>
      <c r="D10" s="107"/>
      <c r="E10" s="107"/>
      <c r="F10" s="108"/>
      <c r="G10" s="12"/>
    </row>
    <row r="11" spans="1:7" ht="16.5" thickTop="1">
      <c r="A11" s="11"/>
      <c r="G11" s="12"/>
    </row>
    <row r="12" spans="1:7" ht="15.75">
      <c r="A12" s="11"/>
      <c r="G12" s="12"/>
    </row>
    <row r="13" spans="1:7" ht="15.75">
      <c r="A13" s="11"/>
      <c r="B13" s="4" t="s">
        <v>0</v>
      </c>
      <c r="C13" s="5" t="s">
        <v>5</v>
      </c>
      <c r="D13" s="5" t="s">
        <v>6</v>
      </c>
      <c r="E13" s="5" t="s">
        <v>7</v>
      </c>
      <c r="F13" s="6" t="s">
        <v>8</v>
      </c>
      <c r="G13" s="12"/>
    </row>
    <row r="14" spans="1:7" ht="21">
      <c r="A14" s="11"/>
      <c r="B14" s="39" t="s">
        <v>17</v>
      </c>
      <c r="C14" s="98" t="str">
        <f>IF(B14="","",VLOOKUP($B14,PRODUCTOS!$B$2:$F$151,3,FALSE))</f>
        <v>Tarrito Macedonia y Cereales NESTLÉ,250g</v>
      </c>
      <c r="D14" s="39">
        <v>4</v>
      </c>
      <c r="E14" s="56">
        <f>IF(B14="","",VLOOKUP($B14,PRODUCTOS!$B$2:$F$151,4,FALSE))</f>
        <v>1.0399999618530273</v>
      </c>
      <c r="F14" s="42">
        <f>IF(B14="","",D14*E14)</f>
        <v>4.159999847412109</v>
      </c>
      <c r="G14" s="12"/>
    </row>
    <row r="15" spans="1:7" ht="21">
      <c r="A15" s="11"/>
      <c r="B15" s="39" t="s">
        <v>18</v>
      </c>
      <c r="C15" s="98" t="str">
        <f>IF($B15="","",VLOOKUP($B15,PRODUCTOS!$B$2:$F$151,3,FALSE))</f>
        <v>Champú CLAIROL Herbal Essences, 400 ml</v>
      </c>
      <c r="D15" s="39">
        <v>2</v>
      </c>
      <c r="E15" s="56">
        <f>IF(B15="","",VLOOKUP($B15,PRODUCTOS!$B$2:$F$151,4,FALSE))</f>
        <v>3.140000104904175</v>
      </c>
      <c r="F15" s="42">
        <f aca="true" t="shared" si="0" ref="F15:F23">IF(B15="","",D15*E15)</f>
        <v>6.28000020980835</v>
      </c>
      <c r="G15" s="12"/>
    </row>
    <row r="16" spans="1:7" ht="21">
      <c r="A16" s="11"/>
      <c r="B16" s="39" t="s">
        <v>19</v>
      </c>
      <c r="C16" s="98" t="str">
        <f>IF($B16="","",VLOOKUP($B16,PRODUCTOS!$B$2:$F$151,3,FALSE))</f>
        <v>Bebida DANAO, Melocotón, 3x250ml</v>
      </c>
      <c r="D16" s="39">
        <v>8</v>
      </c>
      <c r="E16" s="56">
        <f>IF(B16="","",VLOOKUP($B16,PRODUCTOS!$B$2:$F$151,4,FALSE))</f>
        <v>1.6699999570846558</v>
      </c>
      <c r="F16" s="42">
        <f t="shared" si="0"/>
        <v>13.359999656677246</v>
      </c>
      <c r="G16" s="12"/>
    </row>
    <row r="17" spans="1:7" ht="21">
      <c r="A17" s="11"/>
      <c r="B17" s="39" t="s">
        <v>20</v>
      </c>
      <c r="C17" s="98" t="str">
        <f>IF($B17="","",VLOOKUP($B17,PRODUCTOS!$B$2:$F$151,3,FALSE))</f>
        <v>Desodorante HENO DE PRAVIA, 200 ml</v>
      </c>
      <c r="D17" s="39">
        <v>1</v>
      </c>
      <c r="E17" s="56">
        <f>IF(B17="","",VLOOKUP($B17,PRODUCTOS!$B$2:$F$151,4,FALSE))</f>
        <v>3.1500000953674316</v>
      </c>
      <c r="F17" s="42">
        <f t="shared" si="0"/>
        <v>3.1500000953674316</v>
      </c>
      <c r="G17" s="12"/>
    </row>
    <row r="18" spans="1:7" ht="21">
      <c r="A18" s="11"/>
      <c r="B18" s="39" t="s">
        <v>21</v>
      </c>
      <c r="C18" s="98" t="str">
        <f>IF($B18="","",VLOOKUP($B18,PRODUCTOS!$B$2:$F$151,3,FALSE))</f>
        <v>Leche RAM, Energía crecimiento, brik 1l</v>
      </c>
      <c r="D18" s="39">
        <v>12</v>
      </c>
      <c r="E18" s="56">
        <f>IF(B18="","",VLOOKUP($B18,PRODUCTOS!$B$2:$F$151,4,FALSE))</f>
        <v>0.8999999761581421</v>
      </c>
      <c r="F18" s="42">
        <f t="shared" si="0"/>
        <v>10.799999713897705</v>
      </c>
      <c r="G18" s="12"/>
    </row>
    <row r="19" spans="1:7" ht="21">
      <c r="A19" s="11"/>
      <c r="B19" s="39" t="s">
        <v>22</v>
      </c>
      <c r="C19" s="98" t="str">
        <f>IF($B19="","",VLOOKUP($B19,PRODUCTOS!$B$2:$F$151,3,FALSE))</f>
        <v>Lenteja EL HOSTAL, Extra, pack 1kg</v>
      </c>
      <c r="D19" s="39">
        <v>3</v>
      </c>
      <c r="E19" s="56">
        <f>IF(B19="","",VLOOKUP($B19,PRODUCTOS!$B$2:$F$151,4,FALSE))</f>
        <v>1.649999976158142</v>
      </c>
      <c r="F19" s="42">
        <f t="shared" si="0"/>
        <v>4.949999928474426</v>
      </c>
      <c r="G19" s="12"/>
    </row>
    <row r="20" spans="1:7" ht="21">
      <c r="A20" s="11"/>
      <c r="B20" s="39" t="s">
        <v>23</v>
      </c>
      <c r="C20" s="98" t="str">
        <f>IF($B20="","",VLOOKUP($B20,PRODUCTOS!$B$2:$F$151,3,FALSE))</f>
        <v>Corazones de Cogollos</v>
      </c>
      <c r="D20" s="39">
        <v>1</v>
      </c>
      <c r="E20" s="56">
        <f>IF(B20="","",VLOOKUP($B20,PRODUCTOS!$B$2:$F$151,4,FALSE))</f>
        <v>2.240000009536743</v>
      </c>
      <c r="F20" s="42">
        <f t="shared" si="0"/>
        <v>2.240000009536743</v>
      </c>
      <c r="G20" s="12"/>
    </row>
    <row r="21" spans="1:7" ht="21">
      <c r="A21" s="11"/>
      <c r="B21" s="39" t="s">
        <v>24</v>
      </c>
      <c r="C21" s="98" t="str">
        <f>IF($B21="","",VLOOKUP($B21,PRODUCTOS!$B$2:$F$151,3,FALSE))</f>
        <v>Cacahuetes Fritos, 500g</v>
      </c>
      <c r="D21" s="39">
        <v>2</v>
      </c>
      <c r="E21" s="56">
        <f>IF(B21="","",VLOOKUP($B21,PRODUCTOS!$B$2:$F$151,4,FALSE))</f>
        <v>1.1699999570846558</v>
      </c>
      <c r="F21" s="42">
        <f t="shared" si="0"/>
        <v>2.3399999141693115</v>
      </c>
      <c r="G21" s="12"/>
    </row>
    <row r="22" spans="1:7" ht="21">
      <c r="A22" s="11"/>
      <c r="B22" s="39" t="s">
        <v>25</v>
      </c>
      <c r="C22" s="98" t="str">
        <f>IF($B22="","",VLOOKUP($B22,PRODUCTOS!$B$2:$F$151,3,FALSE))</f>
        <v>Cebolla Blanca 85/90, malla</v>
      </c>
      <c r="D22" s="39">
        <v>4</v>
      </c>
      <c r="E22" s="56">
        <f>IF(B22="","",VLOOKUP($B22,PRODUCTOS!$B$2:$F$151,4,FALSE))</f>
        <v>0.9800000190734863</v>
      </c>
      <c r="F22" s="42">
        <f t="shared" si="0"/>
        <v>3.9200000762939453</v>
      </c>
      <c r="G22" s="12"/>
    </row>
    <row r="23" spans="1:7" ht="21">
      <c r="A23" s="11"/>
      <c r="B23" s="39" t="s">
        <v>26</v>
      </c>
      <c r="C23" s="98" t="str">
        <f>IF($B23="","",VLOOKUP($B23,PRODUCTOS!$B$2:$F$151,3,FALSE))</f>
        <v>Corn-Flakes KELLOGS 500 g.</v>
      </c>
      <c r="D23" s="39">
        <v>2</v>
      </c>
      <c r="E23" s="56">
        <f>IF(B23="","",VLOOKUP($B23,PRODUCTOS!$B$2:$F$151,4,FALSE))</f>
        <v>2.1700000762939453</v>
      </c>
      <c r="F23" s="42">
        <f t="shared" si="0"/>
        <v>4.340000152587891</v>
      </c>
      <c r="G23" s="12"/>
    </row>
    <row r="24" spans="1:7" ht="15.75">
      <c r="A24" s="11"/>
      <c r="B24" s="44"/>
      <c r="C24" s="40"/>
      <c r="D24" s="44"/>
      <c r="E24" s="56">
        <f>IF($B24="","",VLOOKUP($B24,PRODUCTOS!$B$2:$F$405,4,FALSE))</f>
      </c>
      <c r="F24" s="41">
        <f aca="true" t="shared" si="1" ref="F24:F29">IF(B24="","",D24*E24)</f>
      </c>
      <c r="G24" s="12"/>
    </row>
    <row r="25" spans="1:7" ht="15.75">
      <c r="A25" s="11"/>
      <c r="B25" s="44"/>
      <c r="C25" s="40"/>
      <c r="D25" s="44"/>
      <c r="E25" s="56">
        <f>IF($B25="","",VLOOKUP($B25,PRODUCTOS!$B$2:$F$405,4,FALSE))</f>
      </c>
      <c r="F25" s="41">
        <f t="shared" si="1"/>
      </c>
      <c r="G25" s="12"/>
    </row>
    <row r="26" spans="1:7" ht="15.75">
      <c r="A26" s="11"/>
      <c r="B26" s="44"/>
      <c r="C26" s="40"/>
      <c r="D26" s="44"/>
      <c r="E26" s="56">
        <f>IF($B26="","",VLOOKUP($B26,PRODUCTOS!$B$2:$F$405,4,FALSE))</f>
      </c>
      <c r="F26" s="41">
        <f t="shared" si="1"/>
      </c>
      <c r="G26" s="12"/>
    </row>
    <row r="27" spans="1:7" ht="15.75">
      <c r="A27" s="11"/>
      <c r="B27" s="44"/>
      <c r="C27" s="40"/>
      <c r="D27" s="44"/>
      <c r="E27" s="56">
        <f>IF($B27="","",VLOOKUP($B27,PRODUCTOS!$B$2:$F$405,4,FALSE))</f>
      </c>
      <c r="F27" s="41">
        <f t="shared" si="1"/>
      </c>
      <c r="G27" s="12"/>
    </row>
    <row r="28" spans="1:7" ht="15.75">
      <c r="A28" s="11"/>
      <c r="B28" s="44"/>
      <c r="C28" s="40"/>
      <c r="D28" s="44"/>
      <c r="E28" s="56">
        <f>IF($B28="","",VLOOKUP($B28,PRODUCTOS!$B$2:$F$405,4,FALSE))</f>
      </c>
      <c r="F28" s="41">
        <f t="shared" si="1"/>
      </c>
      <c r="G28" s="12"/>
    </row>
    <row r="29" spans="1:7" ht="15.75">
      <c r="A29" s="11"/>
      <c r="B29" s="45"/>
      <c r="C29" s="40"/>
      <c r="D29" s="44"/>
      <c r="E29" s="56">
        <f>IF($B29="","",VLOOKUP($B29,PRODUCTOS!$B$2:$F$405,4,FALSE))</f>
      </c>
      <c r="F29" s="41">
        <f t="shared" si="1"/>
      </c>
      <c r="G29" s="12"/>
    </row>
    <row r="30" spans="1:7" ht="15.75">
      <c r="A30" s="11"/>
      <c r="B30" s="16"/>
      <c r="C30" s="17"/>
      <c r="D30" s="47"/>
      <c r="E30" s="48"/>
      <c r="F30" s="49">
        <f>SUM(F14:F29)</f>
        <v>55.53999960422516</v>
      </c>
      <c r="G30" s="12"/>
    </row>
    <row r="31" spans="1:7" ht="15.75">
      <c r="A31" s="11"/>
      <c r="B31" s="14"/>
      <c r="C31" s="18"/>
      <c r="D31" s="91" t="s">
        <v>13</v>
      </c>
      <c r="E31" s="50">
        <v>3</v>
      </c>
      <c r="F31" s="51">
        <f>E31*F30/100</f>
        <v>1.6661999881267548</v>
      </c>
      <c r="G31" s="12"/>
    </row>
    <row r="32" spans="1:7" ht="15.75">
      <c r="A32" s="11"/>
      <c r="B32" s="14"/>
      <c r="C32" s="18"/>
      <c r="D32" s="92" t="s">
        <v>10</v>
      </c>
      <c r="E32" s="52">
        <v>0.16</v>
      </c>
      <c r="F32" s="53">
        <f>E32*F30</f>
        <v>8.886399936676026</v>
      </c>
      <c r="G32" s="12"/>
    </row>
    <row r="33" spans="1:7" ht="17.25" customHeight="1">
      <c r="A33" s="11"/>
      <c r="B33" s="14"/>
      <c r="C33" s="19"/>
      <c r="D33" s="93" t="s">
        <v>9</v>
      </c>
      <c r="E33" s="54"/>
      <c r="F33" s="55">
        <f>SUM(F30:F32)</f>
        <v>66.09259952902794</v>
      </c>
      <c r="G33" s="12"/>
    </row>
    <row r="34" spans="1:7" ht="15.75">
      <c r="A34" s="11"/>
      <c r="G34" s="12"/>
    </row>
    <row r="35" spans="1:7" ht="15.75">
      <c r="A35" s="11"/>
      <c r="G35" s="12"/>
    </row>
    <row r="36" spans="1:7" ht="16.5" thickBot="1">
      <c r="A36" s="20"/>
      <c r="B36" s="7"/>
      <c r="C36" s="7"/>
      <c r="D36" s="7"/>
      <c r="E36" s="7"/>
      <c r="F36" s="7"/>
      <c r="G36" s="21"/>
    </row>
    <row r="37" ht="16.5" thickTop="1"/>
  </sheetData>
  <sheetProtection/>
  <mergeCells count="1">
    <mergeCell ref="B10:F1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de Informatica Aplicada</dc:creator>
  <cp:keywords/>
  <dc:description/>
  <cp:lastModifiedBy>Empresariales / Enpresaritza</cp:lastModifiedBy>
  <cp:lastPrinted>2004-03-16T11:29:37Z</cp:lastPrinted>
  <dcterms:created xsi:type="dcterms:W3CDTF">2000-04-07T19:50:49Z</dcterms:created>
  <dcterms:modified xsi:type="dcterms:W3CDTF">2009-03-12T11:44:31Z</dcterms:modified>
  <cp:category/>
  <cp:version/>
  <cp:contentType/>
  <cp:contentStatus/>
</cp:coreProperties>
</file>