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640" windowHeight="8355" activeTab="3"/>
  </bookViews>
  <sheets>
    <sheet name="Formato" sheetId="1" r:id="rId1"/>
    <sheet name="Tp Cotización" sheetId="2" r:id="rId2"/>
    <sheet name="Modulo 2" sheetId="3" r:id="rId3"/>
    <sheet name="Artistas" sheetId="4" r:id="rId4"/>
  </sheets>
  <definedNames>
    <definedName name="Articulos">'Modulo 2'!$A$4</definedName>
    <definedName name="Total">'Modulo 2'!#REF!</definedName>
  </definedNames>
  <calcPr fullCalcOnLoad="1"/>
</workbook>
</file>

<file path=xl/sharedStrings.xml><?xml version="1.0" encoding="utf-8"?>
<sst xmlns="http://schemas.openxmlformats.org/spreadsheetml/2006/main" count="90" uniqueCount="69">
  <si>
    <t>Empresa</t>
  </si>
  <si>
    <t>Vendedor</t>
  </si>
  <si>
    <t>Nombre</t>
  </si>
  <si>
    <t>Cuit</t>
  </si>
  <si>
    <t>Télefono/Fax</t>
  </si>
  <si>
    <t>E-mail</t>
  </si>
  <si>
    <t>Domicilio</t>
  </si>
  <si>
    <t>Localidad</t>
  </si>
  <si>
    <t>La Mueblería</t>
  </si>
  <si>
    <t>00-12345678-0</t>
  </si>
  <si>
    <t>424-0876</t>
  </si>
  <si>
    <t>info@muebleria.com</t>
  </si>
  <si>
    <t>Calle 15</t>
  </si>
  <si>
    <t>Tres Cruces</t>
  </si>
  <si>
    <t>Código</t>
  </si>
  <si>
    <t>Fecha</t>
  </si>
  <si>
    <t>Cliente</t>
  </si>
  <si>
    <t>Apellido</t>
  </si>
  <si>
    <t>Descripción</t>
  </si>
  <si>
    <t>Detalle</t>
  </si>
  <si>
    <t>Precio</t>
  </si>
  <si>
    <t>Cantidad</t>
  </si>
  <si>
    <t>Importe Total</t>
  </si>
  <si>
    <t>IVA</t>
  </si>
  <si>
    <t>Importe Final</t>
  </si>
  <si>
    <t>$                -</t>
  </si>
  <si>
    <t>TOTALES</t>
  </si>
  <si>
    <t>Teléf/E-mail</t>
  </si>
  <si>
    <t>Chocolates</t>
  </si>
  <si>
    <t>Caramelos</t>
  </si>
  <si>
    <t>Cigarrillos</t>
  </si>
  <si>
    <t>Chupetines</t>
  </si>
  <si>
    <t>Gastos Generales</t>
  </si>
  <si>
    <t>Gaseosa</t>
  </si>
  <si>
    <t>Galletas</t>
  </si>
  <si>
    <t>Gomitas</t>
  </si>
  <si>
    <t>Chicles</t>
  </si>
  <si>
    <t>Total</t>
  </si>
  <si>
    <t>Precio por unidad</t>
  </si>
  <si>
    <t>Ganancias en un mes</t>
  </si>
  <si>
    <t>Unidades vendidas en un mes</t>
  </si>
  <si>
    <t>Unidades</t>
  </si>
  <si>
    <t>Cajas</t>
  </si>
  <si>
    <t>Unidades en cajas</t>
  </si>
  <si>
    <t>Artículos</t>
  </si>
  <si>
    <t>Cantidad más vendida</t>
  </si>
  <si>
    <t>Cantidad menos vendida</t>
  </si>
  <si>
    <t>Promedio de Golosinas vendidas</t>
  </si>
  <si>
    <t>Stock Final Luego de un Mes</t>
  </si>
  <si>
    <t>Dinero Total de las Unidades</t>
  </si>
  <si>
    <t>personas</t>
  </si>
  <si>
    <t>Artistas</t>
  </si>
  <si>
    <t>Porta</t>
  </si>
  <si>
    <t>Maná</t>
  </si>
  <si>
    <t>Shakira</t>
  </si>
  <si>
    <t>Los Fabulosos Cadillacs</t>
  </si>
  <si>
    <t>Los Auntenticos Decadentes</t>
  </si>
  <si>
    <t>Los Cafres</t>
  </si>
  <si>
    <t xml:space="preserve">Stock Inicial </t>
  </si>
  <si>
    <t>Recitales</t>
  </si>
  <si>
    <t>Recaudación Esperada</t>
  </si>
  <si>
    <t>Entradas Regaladas</t>
  </si>
  <si>
    <t>Recaudación Esperada luego de regalar Entradas</t>
  </si>
  <si>
    <t>Entradas Realmente Vendidas</t>
  </si>
  <si>
    <t>Recaudación Total</t>
  </si>
  <si>
    <t>Capacidad de</t>
  </si>
  <si>
    <t>Mayor Cantidad de Entradas Regaladas</t>
  </si>
  <si>
    <t>Entrada de Menor Precio</t>
  </si>
  <si>
    <t>Promedio de Recaudación Definitiva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</si>
</sst>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[$-2C0A]dddd\,\ dd&quot; de &quot;mmmm&quot; de &quot;yyyy"/>
    <numFmt numFmtId="166" formatCode="[$-2C0A]hh:mm:ss\ AM/PM"/>
    <numFmt numFmtId="167" formatCode="yyyy\-mm\-dd;@"/>
    <numFmt numFmtId="168" formatCode="_ [$$-2C0A]\ * #,##0.00_ ;_ [$$-2C0A]\ * \-#,##0.00_ ;_ [$$-2C0A]\ * &quot;-&quot;??_ ;_ @_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_ ;_ @_ "/>
    <numFmt numFmtId="174" formatCode="_ * #,##0.0000_ ;_ * \-#,##0.0000_ ;_ * &quot;-&quot;??_ ;_ @_ 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_ &quot;$&quot;\ * #,##0.000_ ;_ &quot;$&quot;\ * \-#,##0.000_ ;_ &quot;$&quot;\ * &quot;-&quot;??_ ;_ @_ "/>
    <numFmt numFmtId="180" formatCode="&quot;$&quot;\ #,##0.0"/>
    <numFmt numFmtId="181" formatCode="&quot;$&quot;\ #,##0"/>
    <numFmt numFmtId="182" formatCode="_ &quot;$&quot;\ * #,##0.0000_ ;_ &quot;$&quot;\ * \-#,##0.0000_ ;_ &quot;$&quot;\ * &quot;-&quot;??_ ;_ @_ "/>
    <numFmt numFmtId="183" formatCode="_ &quot;$&quot;\ * #,##0.00000_ ;_ &quot;$&quot;\ * \-#,##0.00000_ ;_ &quot;$&quot;\ * &quot;-&quot;??_ ;_ @_ "/>
    <numFmt numFmtId="184" formatCode="_ &quot;$&quot;\ * #,##0.000000_ ;_ &quot;$&quot;\ * \-#,##0.000000_ ;_ &quot;$&quot;\ * &quot;-&quot;??_ ;_ @_ "/>
    <numFmt numFmtId="185" formatCode="_ &quot;$&quot;\ * #,##0.0000000_ ;_ &quot;$&quot;\ * \-#,##0.0000000_ ;_ &quot;$&quot;\ * &quot;-&quot;??_ ;_ @_ "/>
    <numFmt numFmtId="186" formatCode="_ &quot;$&quot;\ * #,##0.00000000_ ;_ &quot;$&quot;\ * \-#,##0.00000000_ ;_ &quot;$&quot;\ * &quot;-&quot;??_ ;_ @_ "/>
    <numFmt numFmtId="187" formatCode="_ &quot;$&quot;\ * #,##0.000000000_ ;_ &quot;$&quot;\ * \-#,##0.000000000_ ;_ &quot;$&quot;\ * &quot;-&quot;??_ ;_ @_ "/>
    <numFmt numFmtId="188" formatCode="_ &quot;$&quot;\ * #,##0.0000000000_ ;_ &quot;$&quot;\ * \-#,##0.0000000000_ ;_ &quot;$&quot;\ * &quot;-&quot;??_ ;_ @_ "/>
    <numFmt numFmtId="189" formatCode="0.000000"/>
    <numFmt numFmtId="190" formatCode="0.00000"/>
    <numFmt numFmtId="191" formatCode="0.0000"/>
    <numFmt numFmtId="192" formatCode="0.000"/>
    <numFmt numFmtId="193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trike/>
      <sz val="12"/>
      <color indexed="12"/>
      <name val="Comic Sans MS"/>
      <family val="4"/>
    </font>
    <font>
      <sz val="12"/>
      <color indexed="9"/>
      <name val="Calibri"/>
      <family val="2"/>
    </font>
    <font>
      <sz val="11"/>
      <color indexed="9"/>
      <name val="Arial Unicode MS"/>
      <family val="2"/>
    </font>
    <font>
      <sz val="10"/>
      <color indexed="9"/>
      <name val="Arial Unicode MS"/>
      <family val="2"/>
    </font>
    <font>
      <sz val="11"/>
      <color indexed="8"/>
      <name val="Arial Unicode MS"/>
      <family val="2"/>
    </font>
    <font>
      <sz val="12"/>
      <color indexed="10"/>
      <name val="Algerian"/>
      <family val="5"/>
    </font>
    <font>
      <sz val="10"/>
      <color indexed="8"/>
      <name val="Arial Unicode MS"/>
      <family val="2"/>
    </font>
    <font>
      <sz val="11"/>
      <name val="Calibri"/>
      <family val="2"/>
    </font>
    <font>
      <sz val="13"/>
      <color indexed="47"/>
      <name val="Georgia"/>
      <family val="1"/>
    </font>
    <font>
      <sz val="11"/>
      <name val="Arial Unicode MS"/>
      <family val="2"/>
    </font>
    <font>
      <b/>
      <sz val="11"/>
      <name val="Arial Unicode MS"/>
      <family val="2"/>
    </font>
    <font>
      <sz val="8"/>
      <name val="Calibri"/>
      <family val="2"/>
    </font>
    <font>
      <b/>
      <sz val="11"/>
      <color indexed="8"/>
      <name val="Arial Unicode MS"/>
      <family val="2"/>
    </font>
    <font>
      <sz val="12"/>
      <color indexed="8"/>
      <name val="Arial Unicode MS"/>
      <family val="2"/>
    </font>
    <font>
      <b/>
      <sz val="54"/>
      <name val="Calibri"/>
      <family val="0"/>
    </font>
    <font>
      <b/>
      <sz val="24"/>
      <name val="Calibri"/>
      <family val="0"/>
    </font>
    <font>
      <b/>
      <sz val="32"/>
      <name val="Calibri"/>
      <family val="0"/>
    </font>
    <font>
      <b/>
      <sz val="36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Wingdings 3"/>
      <family val="1"/>
    </font>
    <font>
      <sz val="11"/>
      <color indexed="8"/>
      <name val="Arial Rounded MT Bold"/>
      <family val="2"/>
    </font>
    <font>
      <sz val="14"/>
      <color indexed="8"/>
      <name val="Algerian"/>
      <family val="5"/>
    </font>
    <font>
      <b/>
      <sz val="35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Unicode MS"/>
      <family val="2"/>
    </font>
    <font>
      <sz val="9"/>
      <color theme="1"/>
      <name val="Arial"/>
      <family val="2"/>
    </font>
    <font>
      <b/>
      <sz val="11"/>
      <color theme="1"/>
      <name val="Arial Unicode MS"/>
      <family val="2"/>
    </font>
    <font>
      <sz val="11"/>
      <color theme="1"/>
      <name val="Wingdings 3"/>
      <family val="1"/>
    </font>
    <font>
      <sz val="11"/>
      <color theme="1"/>
      <name val="Arial Rounded MT Bold"/>
      <family val="2"/>
    </font>
    <font>
      <sz val="14"/>
      <color theme="1"/>
      <name val="Algerian"/>
      <family val="5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BACC6"/>
        <bgColor indexed="64"/>
      </patternFill>
    </fill>
    <fill>
      <patternFill patternType="darkTrellis">
        <bgColor theme="9" tint="0.7999200224876404"/>
      </patternFill>
    </fill>
    <fill>
      <patternFill patternType="darkTrellis">
        <bgColor rgb="FF4BACC6"/>
      </patternFill>
    </fill>
    <fill>
      <patternFill patternType="lightDown">
        <bgColor rgb="FFFFC000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57"/>
        <bgColor indexed="64"/>
      </patternFill>
    </fill>
    <fill>
      <patternFill patternType="darkUp">
        <fgColor indexed="53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double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/>
      <top style="thick"/>
      <bottom style="thick"/>
    </border>
    <border>
      <left style="thick"/>
      <right style="thick">
        <color indexed="10"/>
      </right>
      <top style="thick"/>
      <bottom style="thick"/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9"/>
      </left>
      <right style="thick">
        <color indexed="9"/>
      </right>
      <top style="thin"/>
      <bottom style="thin">
        <color indexed="9"/>
      </bottom>
    </border>
    <border>
      <left style="thick">
        <color indexed="9"/>
      </left>
      <right style="thick">
        <color indexed="9"/>
      </right>
      <top style="thin"/>
      <bottom style="thin">
        <color indexed="9"/>
      </bottom>
    </border>
    <border>
      <left style="thick">
        <color rgb="FF7030A0"/>
      </left>
      <right style="thick">
        <color rgb="FF7030A0"/>
      </right>
      <top style="thick">
        <color rgb="FF7030A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164" fontId="6" fillId="33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6" borderId="13" xfId="0" applyFill="1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6" borderId="14" xfId="0" applyFill="1" applyBorder="1" applyAlignment="1">
      <alignment/>
    </xf>
    <xf numFmtId="168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5" xfId="0" applyFont="1" applyBorder="1" applyAlignment="1">
      <alignment horizontal="right"/>
    </xf>
    <xf numFmtId="0" fontId="9" fillId="0" borderId="16" xfId="0" applyFont="1" applyFill="1" applyBorder="1" applyAlignment="1">
      <alignment vertical="center" textRotation="90"/>
    </xf>
    <xf numFmtId="0" fontId="0" fillId="0" borderId="17" xfId="0" applyBorder="1" applyAlignment="1">
      <alignment/>
    </xf>
    <xf numFmtId="0" fontId="9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168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8" fontId="2" fillId="37" borderId="26" xfId="0" applyNumberFormat="1" applyFont="1" applyFill="1" applyBorder="1" applyAlignment="1">
      <alignment/>
    </xf>
    <xf numFmtId="168" fontId="2" fillId="37" borderId="27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38" borderId="13" xfId="0" applyFont="1" applyFill="1" applyBorder="1" applyAlignment="1">
      <alignment horizontal="center" vertical="center" textRotation="45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15" fillId="39" borderId="28" xfId="0" applyFont="1" applyFill="1" applyBorder="1" applyAlignment="1">
      <alignment horizontal="center" vertical="center"/>
    </xf>
    <xf numFmtId="0" fontId="14" fillId="7" borderId="13" xfId="35" applyFont="1" applyFill="1" applyBorder="1" applyAlignment="1">
      <alignment/>
    </xf>
    <xf numFmtId="44" fontId="14" fillId="7" borderId="13" xfId="35" applyNumberFormat="1" applyFont="1" applyFill="1" applyBorder="1" applyAlignment="1">
      <alignment/>
    </xf>
    <xf numFmtId="0" fontId="15" fillId="39" borderId="28" xfId="0" applyFont="1" applyFill="1" applyBorder="1" applyAlignment="1">
      <alignment horizontal="center" vertical="center" wrapText="1"/>
    </xf>
    <xf numFmtId="0" fontId="65" fillId="39" borderId="28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/>
    </xf>
    <xf numFmtId="0" fontId="63" fillId="7" borderId="13" xfId="0" applyFont="1" applyFill="1" applyBorder="1" applyAlignment="1">
      <alignment/>
    </xf>
    <xf numFmtId="44" fontId="18" fillId="7" borderId="13" xfId="50" applyFont="1" applyFill="1" applyBorder="1" applyAlignment="1">
      <alignment horizontal="center"/>
    </xf>
    <xf numFmtId="0" fontId="9" fillId="7" borderId="13" xfId="0" applyFont="1" applyFill="1" applyBorder="1" applyAlignment="1">
      <alignment/>
    </xf>
    <xf numFmtId="0" fontId="63" fillId="7" borderId="13" xfId="48" applyNumberFormat="1" applyFont="1" applyFill="1" applyBorder="1" applyAlignment="1">
      <alignment/>
    </xf>
    <xf numFmtId="0" fontId="63" fillId="40" borderId="13" xfId="0" applyFont="1" applyFill="1" applyBorder="1" applyAlignment="1">
      <alignment/>
    </xf>
    <xf numFmtId="0" fontId="9" fillId="40" borderId="13" xfId="0" applyFont="1" applyFill="1" applyBorder="1" applyAlignment="1">
      <alignment/>
    </xf>
    <xf numFmtId="0" fontId="17" fillId="40" borderId="13" xfId="0" applyFont="1" applyFill="1" applyBorder="1" applyAlignment="1">
      <alignment/>
    </xf>
    <xf numFmtId="44" fontId="14" fillId="7" borderId="13" xfId="50" applyFont="1" applyFill="1" applyBorder="1" applyAlignment="1">
      <alignment/>
    </xf>
    <xf numFmtId="44" fontId="14" fillId="7" borderId="13" xfId="50" applyFont="1" applyFill="1" applyBorder="1" applyAlignment="1">
      <alignment horizontal="right"/>
    </xf>
    <xf numFmtId="44" fontId="63" fillId="40" borderId="13" xfId="50" applyFont="1" applyFill="1" applyBorder="1" applyAlignment="1">
      <alignment/>
    </xf>
    <xf numFmtId="0" fontId="63" fillId="41" borderId="29" xfId="0" applyFont="1" applyFill="1" applyBorder="1" applyAlignment="1">
      <alignment/>
    </xf>
    <xf numFmtId="0" fontId="63" fillId="41" borderId="30" xfId="0" applyFont="1" applyFill="1" applyBorder="1" applyAlignment="1">
      <alignment/>
    </xf>
    <xf numFmtId="0" fontId="63" fillId="41" borderId="31" xfId="0" applyFont="1" applyFill="1" applyBorder="1" applyAlignment="1">
      <alignment/>
    </xf>
    <xf numFmtId="0" fontId="63" fillId="41" borderId="32" xfId="0" applyFont="1" applyFill="1" applyBorder="1" applyAlignment="1">
      <alignment/>
    </xf>
    <xf numFmtId="0" fontId="63" fillId="41" borderId="0" xfId="0" applyFont="1" applyFill="1" applyBorder="1" applyAlignment="1">
      <alignment/>
    </xf>
    <xf numFmtId="0" fontId="63" fillId="41" borderId="33" xfId="0" applyFont="1" applyFill="1" applyBorder="1" applyAlignment="1">
      <alignment/>
    </xf>
    <xf numFmtId="0" fontId="63" fillId="41" borderId="34" xfId="0" applyFont="1" applyFill="1" applyBorder="1" applyAlignment="1">
      <alignment/>
    </xf>
    <xf numFmtId="0" fontId="63" fillId="41" borderId="35" xfId="0" applyFont="1" applyFill="1" applyBorder="1" applyAlignment="1">
      <alignment/>
    </xf>
    <xf numFmtId="0" fontId="63" fillId="41" borderId="36" xfId="0" applyFont="1" applyFill="1" applyBorder="1" applyAlignment="1">
      <alignment/>
    </xf>
    <xf numFmtId="0" fontId="63" fillId="42" borderId="13" xfId="0" applyFont="1" applyFill="1" applyBorder="1" applyAlignment="1">
      <alignment/>
    </xf>
    <xf numFmtId="0" fontId="17" fillId="39" borderId="28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3" fontId="63" fillId="39" borderId="13" xfId="0" applyNumberFormat="1" applyFont="1" applyFill="1" applyBorder="1" applyAlignment="1">
      <alignment horizontal="center" vertical="center"/>
    </xf>
    <xf numFmtId="44" fontId="63" fillId="39" borderId="13" xfId="50" applyFont="1" applyFill="1" applyBorder="1" applyAlignment="1">
      <alignment horizontal="center" vertical="center"/>
    </xf>
    <xf numFmtId="178" fontId="63" fillId="39" borderId="13" xfId="50" applyNumberFormat="1" applyFont="1" applyFill="1" applyBorder="1" applyAlignment="1">
      <alignment horizontal="center" vertical="center"/>
    </xf>
    <xf numFmtId="178" fontId="63" fillId="39" borderId="13" xfId="0" applyNumberFormat="1" applyFont="1" applyFill="1" applyBorder="1" applyAlignment="1">
      <alignment horizontal="justify"/>
    </xf>
    <xf numFmtId="44" fontId="63" fillId="39" borderId="13" xfId="0" applyNumberFormat="1" applyFont="1" applyFill="1" applyBorder="1" applyAlignment="1">
      <alignment horizontal="center" vertical="center"/>
    </xf>
    <xf numFmtId="178" fontId="63" fillId="39" borderId="13" xfId="0" applyNumberFormat="1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/>
    </xf>
    <xf numFmtId="0" fontId="0" fillId="43" borderId="13" xfId="0" applyFill="1" applyBorder="1" applyAlignment="1">
      <alignment/>
    </xf>
    <xf numFmtId="0" fontId="66" fillId="43" borderId="13" xfId="0" applyFont="1" applyFill="1" applyBorder="1" applyAlignment="1">
      <alignment horizontal="justify"/>
    </xf>
    <xf numFmtId="0" fontId="67" fillId="44" borderId="13" xfId="0" applyFont="1" applyFill="1" applyBorder="1" applyAlignment="1">
      <alignment horizontal="center" vertical="center" wrapText="1"/>
    </xf>
    <xf numFmtId="0" fontId="63" fillId="39" borderId="13" xfId="0" applyFont="1" applyFill="1" applyBorder="1" applyAlignment="1">
      <alignment horizontal="center" vertical="center"/>
    </xf>
    <xf numFmtId="3" fontId="63" fillId="39" borderId="13" xfId="0" applyNumberFormat="1" applyFont="1" applyFill="1" applyBorder="1" applyAlignment="1">
      <alignment horizontal="center" vertical="center"/>
    </xf>
    <xf numFmtId="44" fontId="63" fillId="39" borderId="13" xfId="50" applyFont="1" applyFill="1" applyBorder="1" applyAlignment="1">
      <alignment horizontal="center" vertical="center"/>
    </xf>
    <xf numFmtId="0" fontId="67" fillId="44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9" fillId="45" borderId="37" xfId="0" applyFont="1" applyFill="1" applyBorder="1" applyAlignment="1">
      <alignment horizontal="center" vertical="center" textRotation="90"/>
    </xf>
    <xf numFmtId="0" fontId="0" fillId="46" borderId="38" xfId="0" applyFill="1" applyBorder="1" applyAlignment="1">
      <alignment/>
    </xf>
    <xf numFmtId="0" fontId="0" fillId="46" borderId="39" xfId="0" applyFill="1" applyBorder="1" applyAlignment="1">
      <alignment/>
    </xf>
    <xf numFmtId="0" fontId="0" fillId="46" borderId="40" xfId="0" applyFill="1" applyBorder="1" applyAlignment="1">
      <alignment/>
    </xf>
    <xf numFmtId="0" fontId="0" fillId="46" borderId="16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7" xfId="0" applyFill="1" applyBorder="1" applyAlignment="1">
      <alignment/>
    </xf>
    <xf numFmtId="0" fontId="0" fillId="46" borderId="41" xfId="0" applyFill="1" applyBorder="1" applyAlignment="1">
      <alignment/>
    </xf>
    <xf numFmtId="0" fontId="0" fillId="46" borderId="42" xfId="0" applyFill="1" applyBorder="1" applyAlignment="1">
      <alignment/>
    </xf>
    <xf numFmtId="0" fontId="0" fillId="46" borderId="43" xfId="0" applyFill="1" applyBorder="1" applyAlignment="1">
      <alignment/>
    </xf>
    <xf numFmtId="0" fontId="11" fillId="47" borderId="37" xfId="0" applyFont="1" applyFill="1" applyBorder="1" applyAlignment="1">
      <alignment horizontal="center" vertical="center" textRotation="90"/>
    </xf>
    <xf numFmtId="0" fontId="9" fillId="47" borderId="37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/>
    </xf>
    <xf numFmtId="0" fontId="52" fillId="0" borderId="11" xfId="45" applyBorder="1" applyAlignment="1" applyProtection="1">
      <alignment/>
      <protection/>
    </xf>
    <xf numFmtId="0" fontId="9" fillId="0" borderId="11" xfId="0" applyFont="1" applyBorder="1" applyAlignment="1">
      <alignment/>
    </xf>
    <xf numFmtId="167" fontId="9" fillId="0" borderId="11" xfId="0" applyNumberFormat="1" applyFont="1" applyBorder="1" applyAlignment="1">
      <alignment horizontal="center"/>
    </xf>
    <xf numFmtId="0" fontId="0" fillId="48" borderId="11" xfId="0" applyFill="1" applyBorder="1" applyAlignment="1">
      <alignment textRotation="45" shrinkToFit="1" readingOrder="1"/>
    </xf>
    <xf numFmtId="0" fontId="0" fillId="0" borderId="0" xfId="0" applyAlignment="1">
      <alignment horizontal="center"/>
    </xf>
    <xf numFmtId="0" fontId="0" fillId="49" borderId="0" xfId="0" applyFill="1" applyAlignment="1">
      <alignment horizontal="center"/>
    </xf>
    <xf numFmtId="0" fontId="68" fillId="4" borderId="29" xfId="0" applyFont="1" applyFill="1" applyBorder="1" applyAlignment="1">
      <alignment horizontal="center" vertical="center" textRotation="45"/>
    </xf>
    <xf numFmtId="0" fontId="68" fillId="4" borderId="30" xfId="0" applyFont="1" applyFill="1" applyBorder="1" applyAlignment="1">
      <alignment horizontal="center" vertical="center" textRotation="45"/>
    </xf>
    <xf numFmtId="0" fontId="68" fillId="4" borderId="31" xfId="0" applyFont="1" applyFill="1" applyBorder="1" applyAlignment="1">
      <alignment horizontal="center" vertical="center" textRotation="45"/>
    </xf>
    <xf numFmtId="0" fontId="68" fillId="4" borderId="34" xfId="0" applyFont="1" applyFill="1" applyBorder="1" applyAlignment="1">
      <alignment horizontal="center" vertical="center" textRotation="45"/>
    </xf>
    <xf numFmtId="0" fontId="68" fillId="4" borderId="35" xfId="0" applyFont="1" applyFill="1" applyBorder="1" applyAlignment="1">
      <alignment horizontal="center" vertical="center" textRotation="45"/>
    </xf>
    <xf numFmtId="0" fontId="68" fillId="4" borderId="36" xfId="0" applyFont="1" applyFill="1" applyBorder="1" applyAlignment="1">
      <alignment horizontal="center" vertical="center" textRotation="45"/>
    </xf>
    <xf numFmtId="0" fontId="68" fillId="4" borderId="29" xfId="0" applyFont="1" applyFill="1" applyBorder="1" applyAlignment="1">
      <alignment horizontal="center" vertical="center" textRotation="135"/>
    </xf>
    <xf numFmtId="0" fontId="0" fillId="0" borderId="30" xfId="0" applyBorder="1" applyAlignment="1">
      <alignment textRotation="135"/>
    </xf>
    <xf numFmtId="0" fontId="0" fillId="0" borderId="31" xfId="0" applyBorder="1" applyAlignment="1">
      <alignment textRotation="135"/>
    </xf>
    <xf numFmtId="0" fontId="0" fillId="0" borderId="34" xfId="0" applyBorder="1" applyAlignment="1">
      <alignment textRotation="135"/>
    </xf>
    <xf numFmtId="0" fontId="0" fillId="0" borderId="35" xfId="0" applyBorder="1" applyAlignment="1">
      <alignment textRotation="135"/>
    </xf>
    <xf numFmtId="0" fontId="0" fillId="0" borderId="36" xfId="0" applyBorder="1" applyAlignment="1">
      <alignment textRotation="135"/>
    </xf>
    <xf numFmtId="3" fontId="68" fillId="4" borderId="44" xfId="0" applyNumberFormat="1" applyFont="1" applyFill="1" applyBorder="1" applyAlignment="1">
      <alignment horizontal="center" vertical="center"/>
    </xf>
    <xf numFmtId="3" fontId="68" fillId="4" borderId="14" xfId="0" applyNumberFormat="1" applyFont="1" applyFill="1" applyBorder="1" applyAlignment="1">
      <alignment horizontal="center" vertical="center"/>
    </xf>
    <xf numFmtId="1" fontId="63" fillId="39" borderId="13" xfId="0" applyNumberFormat="1" applyFont="1" applyFill="1" applyBorder="1" applyAlignment="1">
      <alignment horizontal="center" vertical="center"/>
    </xf>
    <xf numFmtId="193" fontId="63" fillId="39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0</xdr:rowOff>
    </xdr:from>
    <xdr:ext cx="2590800" cy="600075"/>
    <xdr:sp>
      <xdr:nvSpPr>
        <xdr:cNvPr id="1" name="1 Rectángulo"/>
        <xdr:cNvSpPr>
          <a:spLocks/>
        </xdr:cNvSpPr>
      </xdr:nvSpPr>
      <xdr:spPr>
        <a:xfrm>
          <a:off x="295275" y="0"/>
          <a:ext cx="25908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Valdez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0</xdr:rowOff>
    </xdr:from>
    <xdr:ext cx="4848225" cy="419100"/>
    <xdr:sp>
      <xdr:nvSpPr>
        <xdr:cNvPr id="1" name="1 Rectángulo"/>
        <xdr:cNvSpPr>
          <a:spLocks/>
        </xdr:cNvSpPr>
      </xdr:nvSpPr>
      <xdr:spPr>
        <a:xfrm>
          <a:off x="57150" y="0"/>
          <a:ext cx="4848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5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Presupuesto/Cotización</a:t>
          </a:r>
        </a:p>
      </xdr:txBody>
    </xdr:sp>
    <xdr:clientData/>
  </xdr:oneCellAnchor>
  <xdr:twoCellAnchor editAs="oneCell">
    <xdr:from>
      <xdr:col>4</xdr:col>
      <xdr:colOff>704850</xdr:colOff>
      <xdr:row>4</xdr:row>
      <xdr:rowOff>104775</xdr:rowOff>
    </xdr:from>
    <xdr:to>
      <xdr:col>6</xdr:col>
      <xdr:colOff>323850</xdr:colOff>
      <xdr:row>9</xdr:row>
      <xdr:rowOff>180975</xdr:rowOff>
    </xdr:to>
    <xdr:pic>
      <xdr:nvPicPr>
        <xdr:cNvPr id="2" name="2 Imagen" descr="paa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9048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390525</xdr:colOff>
      <xdr:row>0</xdr:row>
      <xdr:rowOff>476250</xdr:rowOff>
    </xdr:from>
    <xdr:ext cx="3209925" cy="571500"/>
    <xdr:sp>
      <xdr:nvSpPr>
        <xdr:cNvPr id="1" name="2 Rectángulo"/>
        <xdr:cNvSpPr>
          <a:spLocks/>
        </xdr:cNvSpPr>
      </xdr:nvSpPr>
      <xdr:spPr>
        <a:xfrm>
          <a:off x="2790825" y="476250"/>
          <a:ext cx="3209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Kiosco: "El dulcecito"</a:t>
          </a:r>
        </a:p>
      </xdr:txBody>
    </xdr:sp>
    <xdr:clientData/>
  </xdr:oneCellAnchor>
  <xdr:twoCellAnchor editAs="oneCell">
    <xdr:from>
      <xdr:col>7</xdr:col>
      <xdr:colOff>723900</xdr:colOff>
      <xdr:row>0</xdr:row>
      <xdr:rowOff>0</xdr:rowOff>
    </xdr:from>
    <xdr:to>
      <xdr:col>10</xdr:col>
      <xdr:colOff>76200</xdr:colOff>
      <xdr:row>1</xdr:row>
      <xdr:rowOff>114300</xdr:rowOff>
    </xdr:to>
    <xdr:pic>
      <xdr:nvPicPr>
        <xdr:cNvPr id="2" name="il_fi" descr="http://imagenes.solostocks.com/z1_4316072/bebe-clemen-con-caramel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17430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238125</xdr:colOff>
      <xdr:row>4</xdr:row>
      <xdr:rowOff>19050</xdr:rowOff>
    </xdr:from>
    <xdr:ext cx="3629025" cy="571500"/>
    <xdr:sp>
      <xdr:nvSpPr>
        <xdr:cNvPr id="1" name="1 Rectángulo"/>
        <xdr:cNvSpPr>
          <a:spLocks/>
        </xdr:cNvSpPr>
      </xdr:nvSpPr>
      <xdr:spPr>
        <a:xfrm>
          <a:off x="3762375" y="781050"/>
          <a:ext cx="36290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Malvinas Argentinas</a:t>
          </a:r>
        </a:p>
      </xdr:txBody>
    </xdr:sp>
    <xdr:clientData/>
  </xdr:oneCellAnchor>
  <xdr:oneCellAnchor>
    <xdr:from>
      <xdr:col>5</xdr:col>
      <xdr:colOff>542925</xdr:colOff>
      <xdr:row>0</xdr:row>
      <xdr:rowOff>76200</xdr:rowOff>
    </xdr:from>
    <xdr:ext cx="1676400" cy="628650"/>
    <xdr:sp>
      <xdr:nvSpPr>
        <xdr:cNvPr id="2" name="2 Rectángulo"/>
        <xdr:cNvSpPr>
          <a:spLocks/>
        </xdr:cNvSpPr>
      </xdr:nvSpPr>
      <xdr:spPr>
        <a:xfrm>
          <a:off x="5048250" y="76200"/>
          <a:ext cx="1676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Estadio: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muebleria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G5" sqref="G5"/>
    </sheetView>
  </sheetViews>
  <sheetFormatPr defaultColWidth="11.421875" defaultRowHeight="15"/>
  <sheetData>
    <row r="1" spans="1:5" ht="65.25" customHeight="1">
      <c r="A1" s="89"/>
      <c r="B1" s="89"/>
      <c r="C1" s="89"/>
      <c r="D1" s="89"/>
      <c r="E1">
        <f>SUM(A4+D4)</f>
        <v>1335</v>
      </c>
    </row>
    <row r="2" spans="1:4" ht="16.5" thickBot="1">
      <c r="A2" s="1">
        <v>89</v>
      </c>
      <c r="B2" s="1">
        <v>432</v>
      </c>
      <c r="C2" s="6">
        <v>18</v>
      </c>
      <c r="D2" s="2">
        <v>411</v>
      </c>
    </row>
    <row r="3" spans="1:4" ht="20.25" thickTop="1">
      <c r="A3" s="5">
        <v>98</v>
      </c>
      <c r="B3" s="7">
        <v>8</v>
      </c>
      <c r="C3" s="3">
        <v>67</v>
      </c>
      <c r="D3" s="1">
        <v>657</v>
      </c>
    </row>
    <row r="4" spans="1:4" ht="15.75">
      <c r="A4" s="4">
        <v>456</v>
      </c>
      <c r="B4" s="4">
        <v>45</v>
      </c>
      <c r="C4" s="4">
        <v>76</v>
      </c>
      <c r="D4" s="4">
        <v>879</v>
      </c>
    </row>
    <row r="5" spans="1:4" ht="15.75">
      <c r="A5" s="4">
        <v>54</v>
      </c>
      <c r="B5" s="4">
        <v>82</v>
      </c>
      <c r="C5" s="4">
        <v>776</v>
      </c>
      <c r="D5" s="4">
        <v>789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12" sqref="I12"/>
    </sheetView>
  </sheetViews>
  <sheetFormatPr defaultColWidth="11.421875" defaultRowHeight="15"/>
  <cols>
    <col min="1" max="1" width="7.140625" style="0" customWidth="1"/>
    <col min="2" max="2" width="11.8515625" style="0" bestFit="1" customWidth="1"/>
    <col min="4" max="4" width="12.140625" style="0" customWidth="1"/>
    <col min="6" max="6" width="12.140625" style="0" customWidth="1"/>
  </cols>
  <sheetData>
    <row r="1" spans="1:7" ht="15.75" thickTop="1">
      <c r="A1" s="93"/>
      <c r="B1" s="94"/>
      <c r="C1" s="94"/>
      <c r="D1" s="94"/>
      <c r="E1" s="94"/>
      <c r="F1" s="94"/>
      <c r="G1" s="95"/>
    </row>
    <row r="2" spans="1:7" ht="15">
      <c r="A2" s="96"/>
      <c r="B2" s="97"/>
      <c r="C2" s="97"/>
      <c r="D2" s="97"/>
      <c r="E2" s="97"/>
      <c r="F2" s="97"/>
      <c r="G2" s="98"/>
    </row>
    <row r="3" spans="1:7" ht="15.75" thickBot="1">
      <c r="A3" s="99"/>
      <c r="B3" s="100"/>
      <c r="C3" s="100"/>
      <c r="D3" s="100"/>
      <c r="E3" s="100"/>
      <c r="F3" s="100"/>
      <c r="G3" s="101"/>
    </row>
    <row r="4" spans="1:7" ht="16.5" customHeight="1" thickBot="1">
      <c r="A4" s="23"/>
      <c r="B4" s="13"/>
      <c r="C4" s="13"/>
      <c r="D4" s="13"/>
      <c r="E4" s="14"/>
      <c r="F4" s="14"/>
      <c r="G4" s="24"/>
    </row>
    <row r="5" spans="1:7" ht="15.75" customHeight="1" thickBot="1" thickTop="1">
      <c r="A5" s="92" t="s">
        <v>0</v>
      </c>
      <c r="B5" s="9" t="s">
        <v>2</v>
      </c>
      <c r="C5" s="104" t="s">
        <v>8</v>
      </c>
      <c r="D5" s="104"/>
      <c r="E5" s="14"/>
      <c r="F5" s="14"/>
      <c r="G5" s="24"/>
    </row>
    <row r="6" spans="1:7" ht="18" thickBot="1" thickTop="1">
      <c r="A6" s="92"/>
      <c r="B6" s="9" t="s">
        <v>3</v>
      </c>
      <c r="C6" s="105" t="s">
        <v>9</v>
      </c>
      <c r="D6" s="105"/>
      <c r="E6" s="14"/>
      <c r="F6" s="14"/>
      <c r="G6" s="24"/>
    </row>
    <row r="7" spans="1:7" ht="18" thickBot="1" thickTop="1">
      <c r="A7" s="92"/>
      <c r="B7" s="10" t="s">
        <v>4</v>
      </c>
      <c r="C7" s="106" t="s">
        <v>10</v>
      </c>
      <c r="D7" s="106"/>
      <c r="E7" s="14"/>
      <c r="F7" s="14"/>
      <c r="G7" s="24"/>
    </row>
    <row r="8" spans="1:7" ht="18" thickBot="1" thickTop="1">
      <c r="A8" s="92"/>
      <c r="B8" s="9" t="s">
        <v>5</v>
      </c>
      <c r="C8" s="107" t="s">
        <v>11</v>
      </c>
      <c r="D8" s="108"/>
      <c r="E8" s="14"/>
      <c r="F8" s="14"/>
      <c r="G8" s="24"/>
    </row>
    <row r="9" spans="1:7" ht="18" thickBot="1" thickTop="1">
      <c r="A9" s="92"/>
      <c r="B9" s="9" t="s">
        <v>6</v>
      </c>
      <c r="C9" s="108" t="s">
        <v>12</v>
      </c>
      <c r="D9" s="108"/>
      <c r="E9" s="14"/>
      <c r="F9" s="14"/>
      <c r="G9" s="24"/>
    </row>
    <row r="10" spans="1:7" ht="18" thickBot="1" thickTop="1">
      <c r="A10" s="92"/>
      <c r="B10" s="9" t="s">
        <v>7</v>
      </c>
      <c r="C10" s="108" t="s">
        <v>13</v>
      </c>
      <c r="D10" s="108"/>
      <c r="E10" s="14"/>
      <c r="F10" s="14"/>
      <c r="G10" s="24"/>
    </row>
    <row r="11" spans="1:7" ht="18" thickBot="1" thickTop="1">
      <c r="A11" s="25"/>
      <c r="B11" s="13"/>
      <c r="C11" s="13"/>
      <c r="D11" s="13"/>
      <c r="E11" s="14"/>
      <c r="F11" s="14"/>
      <c r="G11" s="24"/>
    </row>
    <row r="12" spans="1:7" ht="18" thickBot="1" thickTop="1">
      <c r="A12" s="102" t="s">
        <v>1</v>
      </c>
      <c r="B12" s="9" t="s">
        <v>2</v>
      </c>
      <c r="C12" s="108"/>
      <c r="D12" s="108"/>
      <c r="E12" s="110" t="s">
        <v>16</v>
      </c>
      <c r="F12" s="11" t="s">
        <v>17</v>
      </c>
      <c r="G12" s="26"/>
    </row>
    <row r="13" spans="1:7" ht="18" thickBot="1" thickTop="1">
      <c r="A13" s="103"/>
      <c r="B13" s="9" t="s">
        <v>14</v>
      </c>
      <c r="C13" s="108"/>
      <c r="D13" s="108"/>
      <c r="E13" s="110"/>
      <c r="F13" s="11" t="s">
        <v>2</v>
      </c>
      <c r="G13" s="26"/>
    </row>
    <row r="14" spans="1:7" ht="18" thickBot="1" thickTop="1">
      <c r="A14" s="103"/>
      <c r="B14" s="9" t="s">
        <v>15</v>
      </c>
      <c r="C14" s="109">
        <v>28714</v>
      </c>
      <c r="D14" s="109"/>
      <c r="E14" s="110"/>
      <c r="F14" s="11" t="s">
        <v>27</v>
      </c>
      <c r="G14" s="26"/>
    </row>
    <row r="15" spans="1:7" ht="15.75" thickTop="1">
      <c r="A15" s="27"/>
      <c r="B15" s="14"/>
      <c r="C15" s="14"/>
      <c r="D15" s="14"/>
      <c r="E15" s="14"/>
      <c r="F15" s="14"/>
      <c r="G15" s="24"/>
    </row>
    <row r="16" spans="1:7" ht="15">
      <c r="A16" s="27"/>
      <c r="B16" s="14"/>
      <c r="C16" s="14"/>
      <c r="D16" s="14"/>
      <c r="E16" s="14"/>
      <c r="F16" s="14"/>
      <c r="G16" s="24"/>
    </row>
    <row r="17" spans="1:7" ht="15.75" thickBot="1">
      <c r="A17" s="90" t="s">
        <v>18</v>
      </c>
      <c r="B17" s="91"/>
      <c r="C17" s="91"/>
      <c r="D17" s="14"/>
      <c r="E17" s="14"/>
      <c r="F17" s="14"/>
      <c r="G17" s="24"/>
    </row>
    <row r="18" spans="1:7" s="8" customFormat="1" ht="31.5" customHeight="1" thickBot="1" thickTop="1">
      <c r="A18" s="28" t="s">
        <v>14</v>
      </c>
      <c r="B18" s="12" t="s">
        <v>19</v>
      </c>
      <c r="C18" s="12" t="s">
        <v>20</v>
      </c>
      <c r="D18" s="12" t="s">
        <v>21</v>
      </c>
      <c r="E18" s="12" t="s">
        <v>22</v>
      </c>
      <c r="F18" s="12" t="s">
        <v>23</v>
      </c>
      <c r="G18" s="29" t="s">
        <v>24</v>
      </c>
    </row>
    <row r="19" spans="1:7" ht="15.75" thickTop="1">
      <c r="A19" s="30"/>
      <c r="B19" s="18"/>
      <c r="C19" s="19"/>
      <c r="D19" s="18"/>
      <c r="E19" s="20" t="s">
        <v>25</v>
      </c>
      <c r="F19" s="20" t="s">
        <v>25</v>
      </c>
      <c r="G19" s="31" t="s">
        <v>25</v>
      </c>
    </row>
    <row r="20" spans="1:7" ht="15">
      <c r="A20" s="32"/>
      <c r="B20" s="16"/>
      <c r="C20" s="15"/>
      <c r="D20" s="16"/>
      <c r="E20" s="17" t="s">
        <v>25</v>
      </c>
      <c r="F20" s="17" t="s">
        <v>25</v>
      </c>
      <c r="G20" s="33" t="s">
        <v>25</v>
      </c>
    </row>
    <row r="21" spans="1:7" ht="15">
      <c r="A21" s="32"/>
      <c r="B21" s="16"/>
      <c r="C21" s="15"/>
      <c r="D21" s="16"/>
      <c r="E21" s="17" t="s">
        <v>25</v>
      </c>
      <c r="F21" s="17" t="s">
        <v>25</v>
      </c>
      <c r="G21" s="33" t="s">
        <v>25</v>
      </c>
    </row>
    <row r="22" spans="1:7" ht="15">
      <c r="A22" s="32"/>
      <c r="B22" s="16"/>
      <c r="C22" s="15"/>
      <c r="D22" s="16"/>
      <c r="E22" s="17" t="s">
        <v>25</v>
      </c>
      <c r="F22" s="17" t="s">
        <v>25</v>
      </c>
      <c r="G22" s="33" t="s">
        <v>25</v>
      </c>
    </row>
    <row r="23" spans="1:7" ht="15">
      <c r="A23" s="32"/>
      <c r="B23" s="16"/>
      <c r="C23" s="15"/>
      <c r="D23" s="16"/>
      <c r="E23" s="17" t="s">
        <v>25</v>
      </c>
      <c r="F23" s="17" t="s">
        <v>25</v>
      </c>
      <c r="G23" s="33" t="s">
        <v>25</v>
      </c>
    </row>
    <row r="24" spans="1:7" s="14" customFormat="1" ht="18" thickBot="1">
      <c r="A24" s="34"/>
      <c r="B24" s="21"/>
      <c r="C24" s="21"/>
      <c r="D24" s="22" t="s">
        <v>26</v>
      </c>
      <c r="E24" s="35" t="s">
        <v>25</v>
      </c>
      <c r="F24" s="36" t="s">
        <v>25</v>
      </c>
      <c r="G24" s="36" t="s">
        <v>25</v>
      </c>
    </row>
    <row r="25" ht="15.75" thickTop="1"/>
  </sheetData>
  <sheetProtection/>
  <mergeCells count="14">
    <mergeCell ref="C12:D12"/>
    <mergeCell ref="C13:D13"/>
    <mergeCell ref="C14:D14"/>
    <mergeCell ref="E12:E14"/>
    <mergeCell ref="A17:C17"/>
    <mergeCell ref="A5:A10"/>
    <mergeCell ref="A1:G3"/>
    <mergeCell ref="A12:A14"/>
    <mergeCell ref="C5:D5"/>
    <mergeCell ref="C6:D6"/>
    <mergeCell ref="C7:D7"/>
    <mergeCell ref="C8:D8"/>
    <mergeCell ref="C9:D9"/>
    <mergeCell ref="C10:D10"/>
  </mergeCells>
  <hyperlinks>
    <hyperlink ref="C8" r:id="rId1" display="info@muebleria.com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M4" sqref="M4"/>
    </sheetView>
  </sheetViews>
  <sheetFormatPr defaultColWidth="11.421875" defaultRowHeight="15"/>
  <cols>
    <col min="1" max="1" width="13.140625" style="0" customWidth="1"/>
    <col min="4" max="4" width="10.8515625" style="0" customWidth="1"/>
    <col min="6" max="6" width="13.140625" style="0" bestFit="1" customWidth="1"/>
    <col min="7" max="7" width="12.28125" style="0" customWidth="1"/>
    <col min="8" max="8" width="12.57421875" style="0" customWidth="1"/>
    <col min="10" max="10" width="11.8515625" style="0" customWidth="1"/>
  </cols>
  <sheetData>
    <row r="1" spans="1:14" ht="111.75" customHeight="1">
      <c r="A1" s="38" t="s">
        <v>32</v>
      </c>
      <c r="B1" s="4"/>
      <c r="C1" s="39"/>
      <c r="D1" s="112"/>
      <c r="E1" s="112"/>
      <c r="F1" s="112"/>
      <c r="G1" s="112"/>
      <c r="H1" s="112"/>
      <c r="I1" s="111"/>
      <c r="J1" s="111"/>
      <c r="L1" s="44"/>
      <c r="M1" s="44"/>
      <c r="N1" s="44"/>
    </row>
    <row r="2" spans="5:14" ht="13.5" customHeight="1">
      <c r="E2" s="39"/>
      <c r="F2" s="39"/>
      <c r="G2" s="39"/>
      <c r="H2" s="39"/>
      <c r="I2" s="44"/>
      <c r="K2" s="44"/>
      <c r="L2" s="44"/>
      <c r="M2" s="44"/>
      <c r="N2" s="44"/>
    </row>
    <row r="3" spans="5:14" ht="15.75" thickBot="1">
      <c r="E3" s="39"/>
      <c r="F3" s="39"/>
      <c r="G3" s="39"/>
      <c r="H3" s="39"/>
      <c r="I3" s="44"/>
      <c r="J3" s="44"/>
      <c r="K3" s="44"/>
      <c r="L3" s="44"/>
      <c r="M3" s="44"/>
      <c r="N3" s="44"/>
    </row>
    <row r="4" spans="1:14" ht="83.25" thickTop="1">
      <c r="A4" s="45" t="s">
        <v>44</v>
      </c>
      <c r="B4" s="48" t="s">
        <v>38</v>
      </c>
      <c r="C4" s="49" t="s">
        <v>41</v>
      </c>
      <c r="D4" s="48" t="s">
        <v>42</v>
      </c>
      <c r="E4" s="48" t="s">
        <v>43</v>
      </c>
      <c r="F4" s="71" t="s">
        <v>49</v>
      </c>
      <c r="G4" s="48" t="s">
        <v>40</v>
      </c>
      <c r="H4" s="48" t="s">
        <v>39</v>
      </c>
      <c r="I4" s="48" t="s">
        <v>48</v>
      </c>
      <c r="J4" s="48" t="s">
        <v>47</v>
      </c>
      <c r="K4" s="48" t="s">
        <v>45</v>
      </c>
      <c r="L4" s="48" t="s">
        <v>46</v>
      </c>
      <c r="N4" s="43"/>
    </row>
    <row r="5" spans="1:16" ht="17.25">
      <c r="A5" s="46" t="s">
        <v>28</v>
      </c>
      <c r="B5" s="58">
        <v>2.5</v>
      </c>
      <c r="C5" s="50">
        <v>1500</v>
      </c>
      <c r="D5" s="51">
        <v>25</v>
      </c>
      <c r="E5" s="51">
        <f>(C5/D5)</f>
        <v>60</v>
      </c>
      <c r="F5" s="52">
        <f aca="true" t="shared" si="0" ref="F5:F11">PRODUCT(B5*C5)</f>
        <v>3750</v>
      </c>
      <c r="G5" s="53">
        <v>65</v>
      </c>
      <c r="H5" s="52">
        <f aca="true" t="shared" si="1" ref="H5:H12">(B5*G5)</f>
        <v>162.5</v>
      </c>
      <c r="I5" s="51">
        <f aca="true" t="shared" si="2" ref="I5:I12">C5-G5</f>
        <v>1435</v>
      </c>
      <c r="J5" s="51">
        <f>AVERAGE(I5,I6,I7,I8,I11)</f>
        <v>407</v>
      </c>
      <c r="K5" s="51">
        <f>MAX(I5:I12)</f>
        <v>1435</v>
      </c>
      <c r="L5" s="51">
        <f>MIN(I5:I12)</f>
        <v>50</v>
      </c>
      <c r="M5" s="42"/>
      <c r="O5" s="42"/>
      <c r="P5" s="42"/>
    </row>
    <row r="6" spans="1:16" ht="17.25">
      <c r="A6" s="46" t="s">
        <v>29</v>
      </c>
      <c r="B6" s="58">
        <v>0.15</v>
      </c>
      <c r="C6" s="50">
        <v>500</v>
      </c>
      <c r="D6" s="51">
        <v>50</v>
      </c>
      <c r="E6" s="51">
        <f>C6/D6</f>
        <v>10</v>
      </c>
      <c r="F6" s="52">
        <f t="shared" si="0"/>
        <v>75</v>
      </c>
      <c r="G6" s="53">
        <v>130</v>
      </c>
      <c r="H6" s="52">
        <f t="shared" si="1"/>
        <v>19.5</v>
      </c>
      <c r="I6" s="51">
        <f t="shared" si="2"/>
        <v>370</v>
      </c>
      <c r="J6" s="61"/>
      <c r="K6" s="62"/>
      <c r="L6" s="63"/>
      <c r="M6" s="42"/>
      <c r="O6" s="42"/>
      <c r="P6" s="42"/>
    </row>
    <row r="7" spans="1:16" ht="17.25">
      <c r="A7" s="46" t="s">
        <v>35</v>
      </c>
      <c r="B7" s="58">
        <v>0.25</v>
      </c>
      <c r="C7" s="50">
        <v>120</v>
      </c>
      <c r="D7" s="51">
        <v>5</v>
      </c>
      <c r="E7" s="51">
        <f>C7/D7</f>
        <v>24</v>
      </c>
      <c r="F7" s="52">
        <f t="shared" si="0"/>
        <v>30</v>
      </c>
      <c r="G7" s="53">
        <v>35</v>
      </c>
      <c r="H7" s="52">
        <f t="shared" si="1"/>
        <v>8.75</v>
      </c>
      <c r="I7" s="51">
        <f t="shared" si="2"/>
        <v>85</v>
      </c>
      <c r="J7" s="64"/>
      <c r="K7" s="65"/>
      <c r="L7" s="66"/>
      <c r="M7" s="42"/>
      <c r="O7" s="42"/>
      <c r="P7" s="42"/>
    </row>
    <row r="8" spans="1:16" ht="17.25">
      <c r="A8" s="46" t="s">
        <v>36</v>
      </c>
      <c r="B8" s="58">
        <v>2</v>
      </c>
      <c r="C8" s="50">
        <v>150</v>
      </c>
      <c r="D8" s="51">
        <v>5</v>
      </c>
      <c r="E8" s="51">
        <f>C8/D8</f>
        <v>30</v>
      </c>
      <c r="F8" s="52">
        <f t="shared" si="0"/>
        <v>300</v>
      </c>
      <c r="G8" s="53">
        <v>55</v>
      </c>
      <c r="H8" s="52">
        <f t="shared" si="1"/>
        <v>110</v>
      </c>
      <c r="I8" s="51">
        <f t="shared" si="2"/>
        <v>95</v>
      </c>
      <c r="J8" s="64"/>
      <c r="K8" s="65"/>
      <c r="L8" s="66"/>
      <c r="O8" s="42"/>
      <c r="P8" s="42"/>
    </row>
    <row r="9" spans="1:12" ht="17.25">
      <c r="A9" s="46" t="s">
        <v>30</v>
      </c>
      <c r="B9" s="59">
        <v>5.75</v>
      </c>
      <c r="C9" s="50">
        <v>225</v>
      </c>
      <c r="D9" s="51">
        <v>15</v>
      </c>
      <c r="E9" s="51">
        <f>(C9/D9)</f>
        <v>15</v>
      </c>
      <c r="F9" s="52">
        <f t="shared" si="0"/>
        <v>1293.75</v>
      </c>
      <c r="G9" s="53">
        <v>120</v>
      </c>
      <c r="H9" s="52">
        <f t="shared" si="1"/>
        <v>690</v>
      </c>
      <c r="I9" s="51">
        <f t="shared" si="2"/>
        <v>105</v>
      </c>
      <c r="J9" s="64"/>
      <c r="K9" s="65"/>
      <c r="L9" s="66"/>
    </row>
    <row r="10" spans="1:12" ht="17.25">
      <c r="A10" s="46" t="s">
        <v>34</v>
      </c>
      <c r="B10" s="58">
        <v>6.2</v>
      </c>
      <c r="C10" s="50">
        <v>210</v>
      </c>
      <c r="D10" s="51">
        <v>5</v>
      </c>
      <c r="E10" s="51">
        <f>(C10/D10)</f>
        <v>42</v>
      </c>
      <c r="F10" s="52">
        <f t="shared" si="0"/>
        <v>1302</v>
      </c>
      <c r="G10" s="53">
        <v>40</v>
      </c>
      <c r="H10" s="52">
        <f t="shared" si="1"/>
        <v>248</v>
      </c>
      <c r="I10" s="51">
        <f t="shared" si="2"/>
        <v>170</v>
      </c>
      <c r="J10" s="64"/>
      <c r="K10" s="65"/>
      <c r="L10" s="66"/>
    </row>
    <row r="11" spans="1:12" ht="17.25">
      <c r="A11" s="46" t="s">
        <v>31</v>
      </c>
      <c r="B11" s="58">
        <v>1.5</v>
      </c>
      <c r="C11" s="50">
        <v>200</v>
      </c>
      <c r="D11" s="51">
        <v>20</v>
      </c>
      <c r="E11" s="54">
        <f>C11/$D$11</f>
        <v>10</v>
      </c>
      <c r="F11" s="52">
        <f t="shared" si="0"/>
        <v>300</v>
      </c>
      <c r="G11" s="53">
        <v>150</v>
      </c>
      <c r="H11" s="52">
        <f t="shared" si="1"/>
        <v>225</v>
      </c>
      <c r="I11" s="51">
        <f t="shared" si="2"/>
        <v>50</v>
      </c>
      <c r="J11" s="64"/>
      <c r="K11" s="65"/>
      <c r="L11" s="66"/>
    </row>
    <row r="12" spans="1:12" ht="17.25">
      <c r="A12" s="47" t="s">
        <v>33</v>
      </c>
      <c r="B12" s="59">
        <v>4.7</v>
      </c>
      <c r="C12" s="50">
        <v>200</v>
      </c>
      <c r="D12" s="51">
        <v>20</v>
      </c>
      <c r="E12" s="54">
        <f>C12/$D$11</f>
        <v>10</v>
      </c>
      <c r="F12" s="52">
        <f>(B12*C12)</f>
        <v>940</v>
      </c>
      <c r="G12" s="53">
        <v>15</v>
      </c>
      <c r="H12" s="52">
        <f t="shared" si="1"/>
        <v>70.5</v>
      </c>
      <c r="I12" s="51">
        <f t="shared" si="2"/>
        <v>185</v>
      </c>
      <c r="J12" s="64"/>
      <c r="K12" s="65"/>
      <c r="L12" s="66"/>
    </row>
    <row r="13" spans="1:12" ht="16.5">
      <c r="A13" s="57" t="s">
        <v>37</v>
      </c>
      <c r="B13" s="70"/>
      <c r="C13" s="55">
        <f>SUM(C5:C12)</f>
        <v>3105</v>
      </c>
      <c r="D13" s="56">
        <f>SUM(D5:D12)</f>
        <v>145</v>
      </c>
      <c r="E13" s="70"/>
      <c r="F13" s="60">
        <f>SUM(F5:F12)</f>
        <v>7990.75</v>
      </c>
      <c r="G13" s="70"/>
      <c r="H13" s="60">
        <f>SUM(H5:H12)</f>
        <v>1534.25</v>
      </c>
      <c r="I13" s="70"/>
      <c r="J13" s="67"/>
      <c r="K13" s="68"/>
      <c r="L13" s="69"/>
    </row>
    <row r="15" spans="1:12" ht="16.5">
      <c r="A15" s="41"/>
      <c r="B15" s="41"/>
      <c r="C15" s="41"/>
      <c r="D15" s="41"/>
      <c r="E15" s="41"/>
      <c r="F15" s="41"/>
      <c r="G15" s="40"/>
      <c r="H15" s="40"/>
      <c r="I15" s="41"/>
      <c r="J15" s="41"/>
      <c r="K15" s="41"/>
      <c r="L15" s="41"/>
    </row>
    <row r="16" spans="7:9" ht="16.5">
      <c r="G16" s="40"/>
      <c r="H16" s="40"/>
      <c r="I16" s="40"/>
    </row>
    <row r="17" spans="7:9" ht="16.5">
      <c r="G17" s="40"/>
      <c r="H17" s="40"/>
      <c r="I17" s="40"/>
    </row>
    <row r="20" spans="8:10" ht="15">
      <c r="H20" s="37"/>
      <c r="I20" s="37"/>
      <c r="J20" s="37"/>
    </row>
    <row r="24" ht="16.5">
      <c r="A24" s="40"/>
    </row>
  </sheetData>
  <sheetProtection/>
  <mergeCells count="2">
    <mergeCell ref="I1:J1"/>
    <mergeCell ref="D1:H1"/>
  </mergeCells>
  <conditionalFormatting sqref="A5:A1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3">
      <selection activeCell="D16" sqref="D16"/>
    </sheetView>
  </sheetViews>
  <sheetFormatPr defaultColWidth="11.421875" defaultRowHeight="15"/>
  <cols>
    <col min="1" max="1" width="18.57421875" style="0" customWidth="1"/>
    <col min="4" max="4" width="11.421875" style="0" customWidth="1"/>
    <col min="5" max="5" width="14.7109375" style="0" customWidth="1"/>
    <col min="6" max="6" width="12.28125" style="0" customWidth="1"/>
    <col min="7" max="7" width="15.28125" style="0" customWidth="1"/>
    <col min="8" max="8" width="12.140625" style="0" customWidth="1"/>
    <col min="9" max="9" width="16.140625" style="0" customWidth="1"/>
    <col min="10" max="10" width="12.00390625" style="0" customWidth="1"/>
    <col min="12" max="12" width="15.57421875" style="0" customWidth="1"/>
  </cols>
  <sheetData>
    <row r="1" spans="1:16" ht="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44"/>
      <c r="N1" s="44"/>
      <c r="O1" s="44"/>
      <c r="P1" s="44"/>
    </row>
    <row r="2" spans="1:16" ht="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44"/>
      <c r="N2" s="44"/>
      <c r="O2" s="44"/>
      <c r="P2" s="44"/>
    </row>
    <row r="3" spans="1:16" ht="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44"/>
      <c r="N3" s="44"/>
      <c r="O3" s="44"/>
      <c r="P3" s="44"/>
    </row>
    <row r="4" spans="1:16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44"/>
      <c r="N4" s="44"/>
      <c r="O4" s="44"/>
      <c r="P4" s="44"/>
    </row>
    <row r="5" spans="1:16" ht="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44"/>
      <c r="N5" s="44"/>
      <c r="O5" s="44"/>
      <c r="P5" s="44"/>
    </row>
    <row r="6" spans="1:16" ht="1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44"/>
      <c r="N6" s="44"/>
      <c r="O6" s="44"/>
      <c r="P6" s="44"/>
    </row>
    <row r="7" spans="1:16" ht="1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44"/>
      <c r="N7" s="44"/>
      <c r="O7" s="44"/>
      <c r="P7" s="44"/>
    </row>
    <row r="8" spans="1:16" ht="1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44"/>
      <c r="N8" s="44"/>
      <c r="O8" s="44"/>
      <c r="P8" s="44"/>
    </row>
    <row r="9" spans="1:12" ht="72.75" customHeight="1">
      <c r="A9" s="113" t="s">
        <v>65</v>
      </c>
      <c r="B9" s="114"/>
      <c r="C9" s="114"/>
      <c r="D9" s="114"/>
      <c r="E9" s="114"/>
      <c r="F9" s="115"/>
      <c r="G9" s="125">
        <v>30000</v>
      </c>
      <c r="H9" s="119" t="s">
        <v>50</v>
      </c>
      <c r="I9" s="120"/>
      <c r="J9" s="120"/>
      <c r="K9" s="120"/>
      <c r="L9" s="121"/>
    </row>
    <row r="10" spans="1:12" ht="15" customHeight="1">
      <c r="A10" s="116"/>
      <c r="B10" s="117"/>
      <c r="C10" s="117"/>
      <c r="D10" s="117"/>
      <c r="E10" s="117"/>
      <c r="F10" s="118"/>
      <c r="G10" s="126"/>
      <c r="H10" s="122"/>
      <c r="I10" s="123"/>
      <c r="J10" s="123"/>
      <c r="K10" s="123"/>
      <c r="L10" s="124"/>
    </row>
    <row r="11" spans="1:12" ht="85.5">
      <c r="A11" s="88" t="s">
        <v>51</v>
      </c>
      <c r="B11" s="84" t="s">
        <v>58</v>
      </c>
      <c r="C11" s="88" t="s">
        <v>20</v>
      </c>
      <c r="D11" s="84" t="s">
        <v>59</v>
      </c>
      <c r="E11" s="84" t="s">
        <v>60</v>
      </c>
      <c r="F11" s="84" t="s">
        <v>61</v>
      </c>
      <c r="G11" s="84" t="s">
        <v>62</v>
      </c>
      <c r="H11" s="84" t="s">
        <v>63</v>
      </c>
      <c r="I11" s="84" t="s">
        <v>64</v>
      </c>
      <c r="J11" s="84" t="s">
        <v>66</v>
      </c>
      <c r="K11" s="84" t="s">
        <v>67</v>
      </c>
      <c r="L11" s="84" t="s">
        <v>68</v>
      </c>
    </row>
    <row r="12" spans="1:12" ht="16.5">
      <c r="A12" s="85" t="s">
        <v>52</v>
      </c>
      <c r="B12" s="86">
        <v>60000</v>
      </c>
      <c r="C12" s="87">
        <v>500</v>
      </c>
      <c r="D12" s="81">
        <f aca="true" t="shared" si="0" ref="D12:D17">(B12/$G$9)</f>
        <v>2</v>
      </c>
      <c r="E12" s="76">
        <f aca="true" t="shared" si="1" ref="E12:E17">PRODUCT(B12*C12)</f>
        <v>30000000</v>
      </c>
      <c r="F12" s="73">
        <v>1000</v>
      </c>
      <c r="G12" s="77">
        <f aca="true" t="shared" si="2" ref="G12:G17">(B12-F12)*C12</f>
        <v>29500000</v>
      </c>
      <c r="H12" s="74">
        <v>50000</v>
      </c>
      <c r="I12" s="76">
        <f aca="true" t="shared" si="3" ref="I12:I17">PRODUCT(H12*C12)</f>
        <v>25000000</v>
      </c>
      <c r="J12" s="73">
        <f>MAX(F12:F17)</f>
        <v>1000</v>
      </c>
      <c r="K12" s="78">
        <f>MIN(C12:C17)</f>
        <v>50</v>
      </c>
      <c r="L12" s="79">
        <f>AVERAGE(I12:I17)</f>
        <v>6241666.666666667</v>
      </c>
    </row>
    <row r="13" spans="1:12" ht="16.5">
      <c r="A13" s="73" t="s">
        <v>53</v>
      </c>
      <c r="B13" s="74">
        <v>30000</v>
      </c>
      <c r="C13" s="75">
        <v>200</v>
      </c>
      <c r="D13" s="73">
        <f t="shared" si="0"/>
        <v>1</v>
      </c>
      <c r="E13" s="76">
        <f t="shared" si="1"/>
        <v>6000000</v>
      </c>
      <c r="F13" s="73">
        <v>500</v>
      </c>
      <c r="G13" s="77">
        <f t="shared" si="2"/>
        <v>5900000</v>
      </c>
      <c r="H13" s="74">
        <v>28000</v>
      </c>
      <c r="I13" s="76">
        <f t="shared" si="3"/>
        <v>5600000</v>
      </c>
      <c r="J13" s="82"/>
      <c r="K13" s="83"/>
      <c r="L13" s="82"/>
    </row>
    <row r="14" spans="1:12" ht="16.5">
      <c r="A14" s="73" t="s">
        <v>54</v>
      </c>
      <c r="B14" s="74">
        <v>15000</v>
      </c>
      <c r="C14" s="75">
        <v>250</v>
      </c>
      <c r="D14" s="127">
        <f t="shared" si="0"/>
        <v>0.5</v>
      </c>
      <c r="E14" s="76">
        <f t="shared" si="1"/>
        <v>3750000</v>
      </c>
      <c r="F14" s="73">
        <v>250</v>
      </c>
      <c r="G14" s="77">
        <f t="shared" si="2"/>
        <v>3687500</v>
      </c>
      <c r="H14" s="74">
        <v>13000</v>
      </c>
      <c r="I14" s="76">
        <f t="shared" si="3"/>
        <v>3250000</v>
      </c>
      <c r="J14" s="82"/>
      <c r="K14" s="82"/>
      <c r="L14" s="82"/>
    </row>
    <row r="15" spans="1:12" ht="33">
      <c r="A15" s="80" t="s">
        <v>55</v>
      </c>
      <c r="B15" s="74">
        <v>20000</v>
      </c>
      <c r="C15" s="75">
        <v>100</v>
      </c>
      <c r="D15" s="127">
        <f t="shared" si="0"/>
        <v>0.6666666666666666</v>
      </c>
      <c r="E15" s="76">
        <f t="shared" si="1"/>
        <v>2000000</v>
      </c>
      <c r="F15" s="73">
        <v>300</v>
      </c>
      <c r="G15" s="77">
        <f t="shared" si="2"/>
        <v>1970000</v>
      </c>
      <c r="H15" s="74">
        <v>20000</v>
      </c>
      <c r="I15" s="76">
        <f t="shared" si="3"/>
        <v>2000000</v>
      </c>
      <c r="J15" s="82"/>
      <c r="K15" s="83"/>
      <c r="L15" s="82"/>
    </row>
    <row r="16" spans="1:12" ht="33">
      <c r="A16" s="80" t="s">
        <v>56</v>
      </c>
      <c r="B16" s="74">
        <v>5000</v>
      </c>
      <c r="C16" s="75">
        <v>50</v>
      </c>
      <c r="D16" s="128">
        <f t="shared" si="0"/>
        <v>0.16666666666666666</v>
      </c>
      <c r="E16" s="76">
        <f t="shared" si="1"/>
        <v>250000</v>
      </c>
      <c r="F16" s="73">
        <v>0</v>
      </c>
      <c r="G16" s="77">
        <f t="shared" si="2"/>
        <v>250000</v>
      </c>
      <c r="H16" s="74">
        <v>2000</v>
      </c>
      <c r="I16" s="76">
        <f t="shared" si="3"/>
        <v>100000</v>
      </c>
      <c r="J16" s="82"/>
      <c r="K16" s="82"/>
      <c r="L16" s="82"/>
    </row>
    <row r="17" spans="1:12" ht="16.5">
      <c r="A17" s="80" t="s">
        <v>57</v>
      </c>
      <c r="B17" s="74">
        <v>15000</v>
      </c>
      <c r="C17" s="75">
        <v>150</v>
      </c>
      <c r="D17" s="127">
        <f t="shared" si="0"/>
        <v>0.5</v>
      </c>
      <c r="E17" s="76">
        <f t="shared" si="1"/>
        <v>2250000</v>
      </c>
      <c r="F17" s="73">
        <v>700</v>
      </c>
      <c r="G17" s="77">
        <f t="shared" si="2"/>
        <v>2145000</v>
      </c>
      <c r="H17" s="74">
        <v>10000</v>
      </c>
      <c r="I17" s="76">
        <f t="shared" si="3"/>
        <v>1500000</v>
      </c>
      <c r="J17" s="82"/>
      <c r="K17" s="82"/>
      <c r="L17" s="82"/>
    </row>
    <row r="18" ht="16.5">
      <c r="A18" s="72"/>
    </row>
    <row r="19" ht="16.5">
      <c r="A19" s="72"/>
    </row>
    <row r="20" ht="16.5">
      <c r="A20" s="72"/>
    </row>
    <row r="21" ht="16.5">
      <c r="A21" s="72"/>
    </row>
  </sheetData>
  <sheetProtection/>
  <mergeCells count="4">
    <mergeCell ref="A1:L8"/>
    <mergeCell ref="A9:F10"/>
    <mergeCell ref="H9:L10"/>
    <mergeCell ref="G9:G1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Valdez</dc:creator>
  <cp:keywords/>
  <dc:description/>
  <cp:lastModifiedBy>Liz Valdez</cp:lastModifiedBy>
  <cp:lastPrinted>2010-08-12T21:53:46Z</cp:lastPrinted>
  <dcterms:created xsi:type="dcterms:W3CDTF">2010-06-18T15:02:46Z</dcterms:created>
  <dcterms:modified xsi:type="dcterms:W3CDTF">2010-08-27T15:19:07Z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