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7305" activeTab="0"/>
  </bookViews>
  <sheets>
    <sheet name="ÍNDICE" sheetId="1" r:id="rId1"/>
    <sheet name="POB ACTIVA" sheetId="2" r:id="rId2"/>
    <sheet name="PENSION" sheetId="3" r:id="rId3"/>
    <sheet name="PIB" sheetId="4" r:id="rId4"/>
    <sheet name="CONSUMO" sheetId="5" r:id="rId5"/>
    <sheet name="COSTE TOTAL" sheetId="6" r:id="rId6"/>
    <sheet name="COSTE TOTAL (FORMULAS)" sheetId="7" r:id="rId7"/>
  </sheets>
  <definedNames/>
  <calcPr fullCalcOnLoad="1"/>
</workbook>
</file>

<file path=xl/comments3.xml><?xml version="1.0" encoding="utf-8"?>
<comments xmlns="http://schemas.openxmlformats.org/spreadsheetml/2006/main">
  <authors>
    <author>Empresariales / Enpresaritza</author>
  </authors>
  <commentList>
    <comment ref="E8" authorId="0">
      <text>
        <r>
          <rPr>
            <b/>
            <sz val="8"/>
            <rFont val="Tahoma"/>
            <family val="0"/>
          </rPr>
          <t xml:space="preserve">Referecia absoluta barneratu dugu bertan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<sst xmlns="http://schemas.openxmlformats.org/spreadsheetml/2006/main" count="125" uniqueCount="75">
  <si>
    <t>Total</t>
  </si>
  <si>
    <t>Varones</t>
  </si>
  <si>
    <t>Mujeres</t>
  </si>
  <si>
    <t>TOTAL</t>
  </si>
  <si>
    <t>VARONES</t>
  </si>
  <si>
    <t>MUJERES</t>
  </si>
  <si>
    <t>Gasto en consumo final</t>
  </si>
  <si>
    <t xml:space="preserve">Formación bruta de capital </t>
  </si>
  <si>
    <t>Exportaciones de bienes y servicios</t>
  </si>
  <si>
    <t>Importaciones de bienes y servicios</t>
  </si>
  <si>
    <t>PRODUCTO INTERIOR BRUTO A PRECIOS DE MERCADO</t>
  </si>
  <si>
    <t>Indice de precios</t>
  </si>
  <si>
    <t>Indice de precios (base 2001)</t>
  </si>
  <si>
    <t>Producto interior bruto a precios de mercado y sus componentes (precios corrientes)</t>
  </si>
  <si>
    <t xml:space="preserve">Incremento anual: </t>
  </si>
  <si>
    <t>Ocupados</t>
  </si>
  <si>
    <t>Parados</t>
  </si>
  <si>
    <t>Población activa</t>
  </si>
  <si>
    <t>Producto interior bruto a precios de mercado y sus componentes (precios constantes, base 2001)</t>
  </si>
  <si>
    <t>CÁLCULO DEL IMPORTE</t>
  </si>
  <si>
    <t>Importe</t>
  </si>
  <si>
    <t>Conceptos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</si>
  <si>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</si>
  <si>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</si>
  <si>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</si>
  <si>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</si>
  <si>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</si>
  <si>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</si>
  <si>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</si>
  <si>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</si>
  <si>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</si>
  <si>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</si>
  <si>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</si>
  <si>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</si>
  <si>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Consumo</t>
  </si>
  <si>
    <t>Precio Unitario</t>
  </si>
  <si>
    <t>Trim 1</t>
  </si>
  <si>
    <t>Trim 2</t>
  </si>
  <si>
    <t>Trim 3</t>
  </si>
  <si>
    <t>Trim 4</t>
  </si>
  <si>
    <t>Agua</t>
  </si>
  <si>
    <t>Gas</t>
  </si>
  <si>
    <t>Electricidad</t>
  </si>
  <si>
    <t xml:space="preserve">CÁLCULO DEL COSTE TOTAL </t>
  </si>
  <si>
    <t>Coste</t>
  </si>
  <si>
    <t>CONCEPTO</t>
  </si>
  <si>
    <t>diario</t>
  </si>
  <si>
    <t>EJERCICIO: CALCULAR EL COSTE TOTAL MENSUAL DE AGUA, GAS Y ELECTRICIDAD</t>
  </si>
  <si>
    <r>
      <t>EJERCICIO</t>
    </r>
    <r>
      <rPr>
        <sz val="12"/>
        <rFont val="Arial"/>
        <family val="2"/>
      </rPr>
      <t xml:space="preserve">: </t>
    </r>
    <r>
      <rPr>
        <sz val="11"/>
        <rFont val="Arial"/>
        <family val="2"/>
      </rPr>
      <t>CALCULAR EL CONSUMO (en €) DE AGUA, GAS Y ELECTRICIDAD  DURANTE LOS 4 TRIMESTES DEL AÑO</t>
    </r>
  </si>
  <si>
    <t>2008TI</t>
  </si>
  <si>
    <t>2008TII</t>
  </si>
  <si>
    <t>2008TIII</t>
  </si>
  <si>
    <t>2008TIV</t>
  </si>
  <si>
    <t xml:space="preserve">Calcular la pensión media anual de 2009 teniendo en cuenta que se va a incrementar </t>
  </si>
  <si>
    <t>un 2,5% respecto a la de 2008</t>
  </si>
  <si>
    <t>Pensión media anual (año 2008) Importe en euros</t>
  </si>
  <si>
    <t>Pensión media anual (año 2009). Importe en euros</t>
  </si>
  <si>
    <t>POB ACTIVA</t>
  </si>
  <si>
    <t>PENSIÓN</t>
  </si>
  <si>
    <t>CONSUMO</t>
  </si>
  <si>
    <t>COSTE TOTAL</t>
  </si>
  <si>
    <t>COSTE TOTAL (FÓRMULAS)</t>
  </si>
  <si>
    <t>Referencias en las celdas</t>
  </si>
  <si>
    <t>Hoja 1</t>
  </si>
  <si>
    <t>Hoja 2</t>
  </si>
  <si>
    <t>Hoja 3</t>
  </si>
  <si>
    <t>Hoja 4</t>
  </si>
  <si>
    <t>Hoja 5</t>
  </si>
  <si>
    <t>Hoja 6</t>
  </si>
  <si>
    <t>Referencias relativas</t>
  </si>
  <si>
    <t>Referencias mixtas (fila absoluta)</t>
  </si>
  <si>
    <t>Referencias mixtas (columna absoluta)</t>
  </si>
  <si>
    <t>Referencias mixtas (mixtas combinadas)</t>
  </si>
  <si>
    <t>Fórmulas de la hoja "Coste Total"</t>
  </si>
  <si>
    <t>PIB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</si>
</sst>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#,##0.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Univers"/>
      <family val="2"/>
    </font>
    <font>
      <sz val="10"/>
      <name val="Univers"/>
      <family val="2"/>
    </font>
    <font>
      <sz val="12"/>
      <name val="Univer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Univers"/>
      <family val="0"/>
    </font>
    <font>
      <b/>
      <sz val="12"/>
      <name val="Univers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6"/>
      <name val="Arial"/>
      <family val="2"/>
    </font>
    <font>
      <u val="single"/>
      <sz val="10"/>
      <color indexed="9"/>
      <name val="Arial"/>
      <family val="0"/>
    </font>
    <font>
      <b/>
      <u val="single"/>
      <sz val="10"/>
      <color indexed="9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2" fillId="11" borderId="0" xfId="0" applyFont="1" applyFill="1" applyBorder="1" applyAlignment="1">
      <alignment/>
    </xf>
    <xf numFmtId="0" fontId="0" fillId="11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4" borderId="13" xfId="0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4" xfId="0" applyNumberFormat="1" applyFont="1" applyBorder="1" applyAlignment="1">
      <alignment horizontal="centerContinuous"/>
    </xf>
    <xf numFmtId="173" fontId="0" fillId="0" borderId="0" xfId="0" applyNumberFormat="1" applyFont="1" applyAlignment="1">
      <alignment/>
    </xf>
    <xf numFmtId="3" fontId="0" fillId="11" borderId="0" xfId="0" applyNumberFormat="1" applyFont="1" applyFill="1" applyAlignment="1">
      <alignment/>
    </xf>
    <xf numFmtId="0" fontId="2" fillId="11" borderId="15" xfId="0" applyFont="1" applyFill="1" applyBorder="1" applyAlignment="1">
      <alignment horizontal="center"/>
    </xf>
    <xf numFmtId="0" fontId="9" fillId="11" borderId="15" xfId="0" applyFont="1" applyFill="1" applyBorder="1" applyAlignment="1">
      <alignment horizontal="left"/>
    </xf>
    <xf numFmtId="3" fontId="7" fillId="0" borderId="0" xfId="0" applyNumberFormat="1" applyFont="1" applyAlignment="1" quotePrefix="1">
      <alignment horizontal="left"/>
    </xf>
    <xf numFmtId="3" fontId="7" fillId="0" borderId="0" xfId="0" applyNumberFormat="1" applyFont="1" applyAlignment="1">
      <alignment/>
    </xf>
    <xf numFmtId="3" fontId="7" fillId="0" borderId="16" xfId="0" applyNumberFormat="1" applyFont="1" applyBorder="1" applyAlignment="1">
      <alignment horizontal="centerContinuous"/>
    </xf>
    <xf numFmtId="3" fontId="0" fillId="0" borderId="17" xfId="0" applyNumberFormat="1" applyFont="1" applyBorder="1" applyAlignment="1">
      <alignment horizontal="centerContinuous"/>
    </xf>
    <xf numFmtId="3" fontId="7" fillId="0" borderId="13" xfId="0" applyNumberFormat="1" applyFont="1" applyBorder="1" applyAlignment="1">
      <alignment/>
    </xf>
    <xf numFmtId="3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/>
    </xf>
    <xf numFmtId="173" fontId="0" fillId="22" borderId="19" xfId="0" applyNumberFormat="1" applyFont="1" applyFill="1" applyBorder="1" applyAlignment="1">
      <alignment horizontal="center"/>
    </xf>
    <xf numFmtId="3" fontId="0" fillId="0" borderId="1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4" borderId="0" xfId="0" applyFont="1" applyFill="1" applyAlignment="1">
      <alignment/>
    </xf>
    <xf numFmtId="3" fontId="0" fillId="0" borderId="21" xfId="0" applyNumberFormat="1" applyFont="1" applyBorder="1" applyAlignment="1">
      <alignment/>
    </xf>
    <xf numFmtId="173" fontId="0" fillId="22" borderId="22" xfId="0" applyNumberFormat="1" applyFont="1" applyFill="1" applyBorder="1" applyAlignment="1">
      <alignment horizontal="center"/>
    </xf>
    <xf numFmtId="3" fontId="0" fillId="0" borderId="22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24" xfId="0" applyNumberFormat="1" applyFont="1" applyBorder="1" applyAlignment="1">
      <alignment/>
    </xf>
    <xf numFmtId="3" fontId="7" fillId="0" borderId="24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/>
    </xf>
    <xf numFmtId="3" fontId="7" fillId="0" borderId="21" xfId="0" applyNumberFormat="1" applyFont="1" applyBorder="1" applyAlignment="1">
      <alignment horizontal="right"/>
    </xf>
    <xf numFmtId="3" fontId="0" fillId="22" borderId="16" xfId="0" applyNumberFormat="1" applyFont="1" applyFill="1" applyBorder="1" applyAlignment="1">
      <alignment horizontal="right"/>
    </xf>
    <xf numFmtId="3" fontId="0" fillId="22" borderId="17" xfId="0" applyNumberFormat="1" applyFont="1" applyFill="1" applyBorder="1" applyAlignment="1">
      <alignment horizontal="right"/>
    </xf>
    <xf numFmtId="3" fontId="0" fillId="22" borderId="14" xfId="0" applyNumberFormat="1" applyFont="1" applyFill="1" applyBorder="1" applyAlignment="1">
      <alignment horizontal="right"/>
    </xf>
    <xf numFmtId="173" fontId="0" fillId="22" borderId="24" xfId="0" applyNumberFormat="1" applyFont="1" applyFill="1" applyBorder="1" applyAlignment="1">
      <alignment horizontal="right"/>
    </xf>
    <xf numFmtId="0" fontId="0" fillId="4" borderId="0" xfId="0" applyFont="1" applyFill="1" applyAlignment="1">
      <alignment/>
    </xf>
    <xf numFmtId="173" fontId="0" fillId="22" borderId="18" xfId="0" applyNumberFormat="1" applyFont="1" applyFill="1" applyBorder="1" applyAlignment="1">
      <alignment horizontal="right"/>
    </xf>
    <xf numFmtId="173" fontId="0" fillId="22" borderId="21" xfId="0" applyNumberFormat="1" applyFont="1" applyFill="1" applyBorder="1" applyAlignment="1">
      <alignment horizontal="right"/>
    </xf>
    <xf numFmtId="173" fontId="0" fillId="0" borderId="0" xfId="0" applyNumberFormat="1" applyFont="1" applyAlignment="1">
      <alignment horizontal="right"/>
    </xf>
    <xf numFmtId="3" fontId="11" fillId="0" borderId="0" xfId="0" applyNumberFormat="1" applyFont="1" applyFill="1" applyAlignment="1">
      <alignment/>
    </xf>
    <xf numFmtId="3" fontId="12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right"/>
    </xf>
    <xf numFmtId="3" fontId="13" fillId="11" borderId="0" xfId="0" applyNumberFormat="1" applyFont="1" applyFill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169" fontId="0" fillId="0" borderId="0" xfId="0" applyNumberFormat="1" applyAlignment="1">
      <alignment/>
    </xf>
    <xf numFmtId="169" fontId="0" fillId="0" borderId="10" xfId="49" applyFont="1" applyBorder="1" applyAlignment="1">
      <alignment/>
    </xf>
    <xf numFmtId="169" fontId="0" fillId="0" borderId="27" xfId="49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0" xfId="0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4" fontId="0" fillId="0" borderId="32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13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0" fontId="0" fillId="0" borderId="30" xfId="0" applyFont="1" applyBorder="1" applyAlignment="1">
      <alignment/>
    </xf>
    <xf numFmtId="4" fontId="0" fillId="0" borderId="32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3" fillId="0" borderId="25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>
      <alignment horizontal="right"/>
    </xf>
    <xf numFmtId="0" fontId="0" fillId="0" borderId="25" xfId="0" applyBorder="1" applyAlignment="1">
      <alignment/>
    </xf>
    <xf numFmtId="3" fontId="8" fillId="0" borderId="28" xfId="0" applyNumberFormat="1" applyFont="1" applyFill="1" applyBorder="1" applyAlignment="1">
      <alignment horizontal="right"/>
    </xf>
    <xf numFmtId="0" fontId="0" fillId="0" borderId="30" xfId="0" applyBorder="1" applyAlignment="1">
      <alignment/>
    </xf>
    <xf numFmtId="178" fontId="3" fillId="0" borderId="32" xfId="0" applyNumberFormat="1" applyFont="1" applyFill="1" applyBorder="1" applyAlignment="1">
      <alignment horizontal="right"/>
    </xf>
    <xf numFmtId="178" fontId="0" fillId="0" borderId="32" xfId="0" applyNumberFormat="1" applyBorder="1" applyAlignment="1">
      <alignment/>
    </xf>
    <xf numFmtId="0" fontId="7" fillId="0" borderId="29" xfId="0" applyFont="1" applyFill="1" applyBorder="1" applyAlignment="1">
      <alignment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178" fontId="0" fillId="0" borderId="33" xfId="0" applyNumberFormat="1" applyFill="1" applyBorder="1" applyAlignment="1">
      <alignment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11" borderId="15" xfId="0" applyFont="1" applyFill="1" applyBorder="1" applyAlignment="1">
      <alignment horizontal="center"/>
    </xf>
    <xf numFmtId="0" fontId="2" fillId="11" borderId="23" xfId="0" applyFont="1" applyFill="1" applyBorder="1" applyAlignment="1">
      <alignment horizontal="center"/>
    </xf>
    <xf numFmtId="4" fontId="0" fillId="4" borderId="13" xfId="0" applyNumberFormat="1" applyFill="1" applyBorder="1" applyAlignment="1">
      <alignment/>
    </xf>
    <xf numFmtId="10" fontId="0" fillId="4" borderId="10" xfId="0" applyNumberFormat="1" applyFill="1" applyBorder="1" applyAlignment="1">
      <alignment/>
    </xf>
    <xf numFmtId="2" fontId="0" fillId="4" borderId="10" xfId="0" applyNumberFormat="1" applyFill="1" applyBorder="1" applyAlignment="1">
      <alignment/>
    </xf>
    <xf numFmtId="0" fontId="35" fillId="15" borderId="36" xfId="0" applyFont="1" applyFill="1" applyBorder="1" applyAlignment="1">
      <alignment horizontal="center"/>
    </xf>
    <xf numFmtId="0" fontId="35" fillId="15" borderId="37" xfId="0" applyFont="1" applyFill="1" applyBorder="1" applyAlignment="1">
      <alignment horizontal="center"/>
    </xf>
    <xf numFmtId="0" fontId="35" fillId="15" borderId="38" xfId="0" applyFont="1" applyFill="1" applyBorder="1" applyAlignment="1">
      <alignment horizontal="center"/>
    </xf>
    <xf numFmtId="0" fontId="0" fillId="16" borderId="34" xfId="0" applyFill="1" applyBorder="1" applyAlignment="1">
      <alignment/>
    </xf>
    <xf numFmtId="0" fontId="0" fillId="16" borderId="39" xfId="0" applyFill="1" applyBorder="1" applyAlignment="1">
      <alignment/>
    </xf>
    <xf numFmtId="0" fontId="0" fillId="16" borderId="35" xfId="0" applyFill="1" applyBorder="1" applyAlignment="1">
      <alignment/>
    </xf>
    <xf numFmtId="0" fontId="0" fillId="16" borderId="11" xfId="0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12" xfId="0" applyFill="1" applyBorder="1" applyAlignment="1">
      <alignment/>
    </xf>
    <xf numFmtId="0" fontId="0" fillId="16" borderId="40" xfId="0" applyFill="1" applyBorder="1" applyAlignment="1">
      <alignment/>
    </xf>
    <xf numFmtId="0" fontId="0" fillId="16" borderId="27" xfId="0" applyFill="1" applyBorder="1" applyAlignment="1">
      <alignment/>
    </xf>
    <xf numFmtId="0" fontId="7" fillId="16" borderId="0" xfId="0" applyFont="1" applyFill="1" applyBorder="1" applyAlignment="1">
      <alignment/>
    </xf>
    <xf numFmtId="0" fontId="36" fillId="16" borderId="0" xfId="45" applyFont="1" applyFill="1" applyBorder="1" applyAlignment="1">
      <alignment/>
    </xf>
    <xf numFmtId="0" fontId="36" fillId="16" borderId="0" xfId="0" applyFont="1" applyFill="1" applyBorder="1" applyAlignment="1">
      <alignment/>
    </xf>
    <xf numFmtId="0" fontId="36" fillId="16" borderId="10" xfId="0" applyFont="1" applyFill="1" applyBorder="1" applyAlignment="1">
      <alignment/>
    </xf>
    <xf numFmtId="0" fontId="37" fillId="16" borderId="0" xfId="0" applyFont="1" applyFill="1" applyBorder="1" applyAlignment="1">
      <alignment/>
    </xf>
    <xf numFmtId="0" fontId="37" fillId="16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0</xdr:rowOff>
    </xdr:from>
    <xdr:to>
      <xdr:col>0</xdr:col>
      <xdr:colOff>914400</xdr:colOff>
      <xdr:row>19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8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266700</xdr:colOff>
      <xdr:row>19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28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13"/>
  <sheetViews>
    <sheetView showGridLines="0" tabSelected="1" workbookViewId="0" topLeftCell="A1">
      <selection activeCell="H8" sqref="H8"/>
    </sheetView>
  </sheetViews>
  <sheetFormatPr defaultColWidth="11.421875" defaultRowHeight="12.75"/>
  <cols>
    <col min="1" max="1" width="7.140625" style="0" customWidth="1"/>
    <col min="2" max="2" width="16.57421875" style="0" customWidth="1"/>
    <col min="3" max="3" width="7.140625" style="0" customWidth="1"/>
    <col min="4" max="4" width="29.57421875" style="0" customWidth="1"/>
    <col min="5" max="5" width="20.8515625" style="0" customWidth="1"/>
    <col min="7" max="7" width="16.421875" style="0" customWidth="1"/>
    <col min="8" max="8" width="11.421875" style="0" customWidth="1"/>
  </cols>
  <sheetData>
    <row r="3" ht="13.5" thickBot="1"/>
    <row r="4" spans="2:7" ht="13.5" thickBot="1">
      <c r="B4" s="112"/>
      <c r="C4" s="113"/>
      <c r="D4" s="113"/>
      <c r="E4" s="113"/>
      <c r="F4" s="113"/>
      <c r="G4" s="114"/>
    </row>
    <row r="5" spans="2:7" ht="21" thickBot="1">
      <c r="B5" s="115"/>
      <c r="C5" s="109" t="s">
        <v>62</v>
      </c>
      <c r="D5" s="110"/>
      <c r="E5" s="110"/>
      <c r="F5" s="111"/>
      <c r="G5" s="116"/>
    </row>
    <row r="6" spans="2:7" ht="12.75">
      <c r="B6" s="115"/>
      <c r="C6" s="117"/>
      <c r="D6" s="117"/>
      <c r="E6" s="123"/>
      <c r="F6" s="123"/>
      <c r="G6" s="124"/>
    </row>
    <row r="7" spans="2:7" ht="12.75">
      <c r="B7" s="115"/>
      <c r="C7" s="121" t="s">
        <v>63</v>
      </c>
      <c r="D7" s="121" t="s">
        <v>57</v>
      </c>
      <c r="E7" s="122" t="s">
        <v>69</v>
      </c>
      <c r="F7" s="125"/>
      <c r="G7" s="126"/>
    </row>
    <row r="8" spans="2:7" ht="12.75">
      <c r="B8" s="115"/>
      <c r="C8" s="121" t="s">
        <v>64</v>
      </c>
      <c r="D8" s="121" t="s">
        <v>58</v>
      </c>
      <c r="E8" s="122" t="s">
        <v>69</v>
      </c>
      <c r="F8" s="125"/>
      <c r="G8" s="126"/>
    </row>
    <row r="9" spans="2:7" ht="12.75">
      <c r="B9" s="115"/>
      <c r="C9" s="121" t="s">
        <v>65</v>
      </c>
      <c r="D9" s="121" t="s">
        <v>74</v>
      </c>
      <c r="E9" s="122" t="s">
        <v>70</v>
      </c>
      <c r="F9" s="125"/>
      <c r="G9" s="126"/>
    </row>
    <row r="10" spans="2:7" ht="12.75">
      <c r="B10" s="115"/>
      <c r="C10" s="121" t="s">
        <v>66</v>
      </c>
      <c r="D10" s="121" t="s">
        <v>59</v>
      </c>
      <c r="E10" s="122" t="s">
        <v>71</v>
      </c>
      <c r="F10" s="125"/>
      <c r="G10" s="126"/>
    </row>
    <row r="11" spans="2:7" ht="12.75">
      <c r="B11" s="115"/>
      <c r="C11" s="121" t="s">
        <v>67</v>
      </c>
      <c r="D11" s="121" t="s">
        <v>60</v>
      </c>
      <c r="E11" s="122" t="s">
        <v>72</v>
      </c>
      <c r="F11" s="125"/>
      <c r="G11" s="126"/>
    </row>
    <row r="12" spans="2:7" ht="12.75">
      <c r="B12" s="115"/>
      <c r="C12" s="121" t="s">
        <v>68</v>
      </c>
      <c r="D12" s="121" t="s">
        <v>61</v>
      </c>
      <c r="E12" s="122" t="s">
        <v>73</v>
      </c>
      <c r="F12" s="125"/>
      <c r="G12" s="126"/>
    </row>
    <row r="13" spans="2:7" ht="13.5" thickBot="1">
      <c r="B13" s="118"/>
      <c r="C13" s="119"/>
      <c r="D13" s="119"/>
      <c r="E13" s="119"/>
      <c r="F13" s="119"/>
      <c r="G13" s="120"/>
    </row>
  </sheetData>
  <mergeCells count="1">
    <mergeCell ref="C5:F5"/>
  </mergeCells>
  <hyperlinks>
    <hyperlink ref="E7" location="'POB ACTIVA'!A1" display="Referencias relativas"/>
    <hyperlink ref="E8" location="PENSION!A1" display="Referencias relativas"/>
    <hyperlink ref="E9" location="PIB!A1" display="Referencias mixtas (fila absoluta)"/>
    <hyperlink ref="E10" location="CONSUMO!A1" display="Referencias mixtas (columna absoluta)"/>
    <hyperlink ref="E11" location="'COSTE TOTAL'!A1" display="Referencias mixtas (mixtas combinadas)"/>
    <hyperlink ref="E12" location="'COSTE TOTAL (FORMULAS)'!A1" display="Fórmulas de la hoja &quot;Coste Total&quot;"/>
  </hyperlink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K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00390625" style="0" bestFit="1" customWidth="1"/>
    <col min="2" max="5" width="9.7109375" style="0" customWidth="1"/>
    <col min="6" max="6" width="4.57421875" style="0" customWidth="1"/>
  </cols>
  <sheetData>
    <row r="1" ht="18">
      <c r="A1" s="1" t="s">
        <v>15</v>
      </c>
    </row>
    <row r="2" ht="13.5" thickBot="1"/>
    <row r="3" spans="1:5" ht="12.75">
      <c r="A3" s="61"/>
      <c r="B3" s="62" t="s">
        <v>49</v>
      </c>
      <c r="C3" s="62" t="s">
        <v>50</v>
      </c>
      <c r="D3" s="62" t="s">
        <v>51</v>
      </c>
      <c r="E3" s="63" t="s">
        <v>52</v>
      </c>
    </row>
    <row r="4" spans="1:5" ht="12.75">
      <c r="A4" s="64" t="s">
        <v>0</v>
      </c>
      <c r="B4" s="66">
        <v>20402.3</v>
      </c>
      <c r="C4" s="66">
        <v>20425.1</v>
      </c>
      <c r="D4" s="66">
        <v>20346.3</v>
      </c>
      <c r="E4" s="67">
        <v>19856.8</v>
      </c>
    </row>
    <row r="5" spans="1:5" ht="12.75">
      <c r="A5" s="64" t="s">
        <v>1</v>
      </c>
      <c r="B5" s="66">
        <v>11923.9</v>
      </c>
      <c r="C5" s="66">
        <v>11859.4</v>
      </c>
      <c r="D5" s="66">
        <v>11758.9</v>
      </c>
      <c r="E5" s="67">
        <v>11340.6</v>
      </c>
    </row>
    <row r="6" spans="1:5" ht="13.5" thickBot="1">
      <c r="A6" s="65" t="s">
        <v>2</v>
      </c>
      <c r="B6" s="68">
        <v>8478.4</v>
      </c>
      <c r="C6" s="68">
        <v>8565.8</v>
      </c>
      <c r="D6" s="68">
        <v>8587.4</v>
      </c>
      <c r="E6" s="69">
        <v>8516.2</v>
      </c>
    </row>
    <row r="7" spans="7:8" ht="18.75" thickBot="1">
      <c r="G7" s="1" t="s">
        <v>17</v>
      </c>
      <c r="H7" s="2"/>
    </row>
    <row r="8" spans="7:11" ht="18">
      <c r="G8" s="9"/>
      <c r="H8" s="62" t="s">
        <v>49</v>
      </c>
      <c r="I8" s="62" t="s">
        <v>50</v>
      </c>
      <c r="J8" s="62" t="s">
        <v>51</v>
      </c>
      <c r="K8" s="63" t="s">
        <v>52</v>
      </c>
    </row>
    <row r="9" spans="7:11" ht="12.75">
      <c r="G9" s="8" t="s">
        <v>0</v>
      </c>
      <c r="H9" s="106">
        <f>SUM(B4,B15)</f>
        <v>22576.5</v>
      </c>
      <c r="I9" s="106">
        <f aca="true" t="shared" si="0" ref="I9:K11">SUM(C4,C15)</f>
        <v>22806.6</v>
      </c>
      <c r="J9" s="106">
        <f t="shared" si="0"/>
        <v>22945.1</v>
      </c>
      <c r="K9" s="106">
        <f t="shared" si="0"/>
        <v>23064.7</v>
      </c>
    </row>
    <row r="10" spans="7:11" ht="12.75">
      <c r="G10" s="8" t="s">
        <v>1</v>
      </c>
      <c r="H10" s="106">
        <f>SUM(B5,B16)</f>
        <v>12942.5</v>
      </c>
      <c r="I10" s="106">
        <f t="shared" si="0"/>
        <v>13042.3</v>
      </c>
      <c r="J10" s="106">
        <f t="shared" si="0"/>
        <v>13112.5</v>
      </c>
      <c r="K10" s="106">
        <f t="shared" si="0"/>
        <v>13029.4</v>
      </c>
    </row>
    <row r="11" spans="7:11" ht="12.75">
      <c r="G11" s="8" t="s">
        <v>2</v>
      </c>
      <c r="H11" s="106">
        <f>SUM(B6,B17)</f>
        <v>9634</v>
      </c>
      <c r="I11" s="106">
        <f t="shared" si="0"/>
        <v>9764.4</v>
      </c>
      <c r="J11" s="106">
        <f t="shared" si="0"/>
        <v>9832.6</v>
      </c>
      <c r="K11" s="106">
        <f t="shared" si="0"/>
        <v>10035.2</v>
      </c>
    </row>
    <row r="13" ht="18.75" thickBot="1">
      <c r="A13" s="1" t="s">
        <v>16</v>
      </c>
    </row>
    <row r="14" spans="1:5" ht="12.75">
      <c r="A14" s="56"/>
      <c r="B14" s="62" t="s">
        <v>49</v>
      </c>
      <c r="C14" s="62" t="s">
        <v>50</v>
      </c>
      <c r="D14" s="62" t="s">
        <v>51</v>
      </c>
      <c r="E14" s="63" t="s">
        <v>52</v>
      </c>
    </row>
    <row r="15" spans="1:5" ht="12.75">
      <c r="A15" s="57" t="s">
        <v>0</v>
      </c>
      <c r="B15" s="71">
        <v>2174.2</v>
      </c>
      <c r="C15" s="71">
        <v>2381.5</v>
      </c>
      <c r="D15" s="71">
        <v>2598.8</v>
      </c>
      <c r="E15" s="72">
        <v>3207.9</v>
      </c>
    </row>
    <row r="16" spans="1:5" ht="12.75">
      <c r="A16" s="57" t="s">
        <v>1</v>
      </c>
      <c r="B16" s="71">
        <v>1018.6</v>
      </c>
      <c r="C16" s="71">
        <v>1182.9</v>
      </c>
      <c r="D16" s="71">
        <v>1353.6</v>
      </c>
      <c r="E16" s="72">
        <v>1688.8</v>
      </c>
    </row>
    <row r="17" spans="1:5" ht="13.5" thickBot="1">
      <c r="A17" s="73" t="s">
        <v>2</v>
      </c>
      <c r="B17" s="74">
        <v>1155.6</v>
      </c>
      <c r="C17" s="74">
        <v>1198.6</v>
      </c>
      <c r="D17" s="74">
        <v>1245.2</v>
      </c>
      <c r="E17" s="75">
        <v>1519</v>
      </c>
    </row>
    <row r="18" spans="2:5" ht="12.75">
      <c r="B18" s="70"/>
      <c r="C18" s="70"/>
      <c r="D18" s="70"/>
      <c r="E18" s="70"/>
    </row>
  </sheetData>
  <sheetProtection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G5" sqref="G5"/>
    </sheetView>
  </sheetViews>
  <sheetFormatPr defaultColWidth="11.421875" defaultRowHeight="12.75"/>
  <cols>
    <col min="2" max="2" width="20.421875" style="0" customWidth="1"/>
    <col min="4" max="4" width="38.28125" style="0" customWidth="1"/>
    <col min="5" max="5" width="15.8515625" style="0" customWidth="1"/>
    <col min="6" max="6" width="15.421875" style="0" customWidth="1"/>
    <col min="9" max="9" width="11.7109375" style="0" customWidth="1"/>
  </cols>
  <sheetData>
    <row r="2" spans="1:6" ht="18">
      <c r="A2" s="1" t="s">
        <v>53</v>
      </c>
      <c r="B2" s="2"/>
      <c r="C2" s="2"/>
      <c r="D2" s="2"/>
      <c r="E2" s="2"/>
      <c r="F2" s="2"/>
    </row>
    <row r="3" spans="1:6" ht="18">
      <c r="A3" s="1" t="s">
        <v>54</v>
      </c>
      <c r="B3" s="2"/>
      <c r="C3" s="2"/>
      <c r="D3" s="2"/>
      <c r="E3" s="2"/>
      <c r="F3" s="2"/>
    </row>
    <row r="4" ht="13.5" thickBot="1"/>
    <row r="5" spans="1:6" ht="12.75">
      <c r="A5" s="100" t="s">
        <v>55</v>
      </c>
      <c r="B5" s="101"/>
      <c r="D5" s="96" t="s">
        <v>56</v>
      </c>
      <c r="E5" s="97"/>
      <c r="F5" s="7"/>
    </row>
    <row r="6" spans="1:6" ht="12.75">
      <c r="A6" s="102"/>
      <c r="B6" s="103"/>
      <c r="D6" s="98"/>
      <c r="E6" s="99"/>
      <c r="F6" s="7"/>
    </row>
    <row r="7" spans="1:6" ht="12.75">
      <c r="A7" s="5"/>
      <c r="B7" s="4"/>
      <c r="D7" s="5" t="s">
        <v>14</v>
      </c>
      <c r="E7" s="107">
        <v>0.025</v>
      </c>
      <c r="F7" s="7"/>
    </row>
    <row r="8" spans="1:6" ht="12.75">
      <c r="A8" s="5" t="s">
        <v>3</v>
      </c>
      <c r="B8" s="59">
        <v>9862.14</v>
      </c>
      <c r="D8" s="5" t="s">
        <v>3</v>
      </c>
      <c r="E8" s="108">
        <f>B8*(1+$E$7)</f>
        <v>10108.6935</v>
      </c>
      <c r="F8" s="7"/>
    </row>
    <row r="9" spans="1:6" ht="12.75">
      <c r="A9" s="5" t="s">
        <v>4</v>
      </c>
      <c r="B9" s="59">
        <v>11794.47</v>
      </c>
      <c r="D9" s="5" t="s">
        <v>4</v>
      </c>
      <c r="E9" s="108">
        <f>B9*(1+$E$7)</f>
        <v>12089.331749999998</v>
      </c>
      <c r="F9" s="7"/>
    </row>
    <row r="10" spans="1:6" ht="13.5" thickBot="1">
      <c r="A10" s="6" t="s">
        <v>5</v>
      </c>
      <c r="B10" s="60">
        <v>7846.17</v>
      </c>
      <c r="D10" s="6" t="s">
        <v>5</v>
      </c>
      <c r="E10" s="108">
        <f>B10*(1+$E$7)</f>
        <v>8042.32425</v>
      </c>
      <c r="F10" s="7"/>
    </row>
    <row r="13" ht="12" customHeight="1">
      <c r="B13" s="58"/>
    </row>
    <row r="14" ht="12.75" hidden="1"/>
    <row r="17" ht="12.75">
      <c r="B17" s="58"/>
    </row>
    <row r="18" spans="2:4" ht="12.75">
      <c r="B18" s="58"/>
      <c r="D18" s="58"/>
    </row>
    <row r="19" spans="2:4" ht="12.75">
      <c r="B19" s="58"/>
      <c r="D19" s="58"/>
    </row>
    <row r="20" ht="12.75">
      <c r="D20" s="58"/>
    </row>
  </sheetData>
  <sheetProtection/>
  <mergeCells count="2">
    <mergeCell ref="D5:E6"/>
    <mergeCell ref="A5:B6"/>
  </mergeCells>
  <printOptions/>
  <pageMargins left="0.75" right="0.75" top="1" bottom="1" header="0" footer="0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50.8515625" style="3" customWidth="1"/>
    <col min="2" max="3" width="11.00390625" style="3" customWidth="1"/>
    <col min="4" max="4" width="10.8515625" style="3" customWidth="1"/>
    <col min="5" max="5" width="10.00390625" style="3" customWidth="1"/>
    <col min="6" max="6" width="10.7109375" style="3" customWidth="1"/>
    <col min="7" max="7" width="12.00390625" style="3" customWidth="1"/>
    <col min="8" max="8" width="11.140625" style="3" customWidth="1"/>
    <col min="9" max="16384" width="11.421875" style="3" customWidth="1"/>
  </cols>
  <sheetData>
    <row r="1" spans="1:8" ht="18">
      <c r="A1" s="1" t="s">
        <v>13</v>
      </c>
      <c r="B1" s="1"/>
      <c r="C1" s="1"/>
      <c r="D1" s="1"/>
      <c r="E1" s="2"/>
      <c r="F1" s="2"/>
      <c r="G1" s="2"/>
      <c r="H1" s="2"/>
    </row>
    <row r="2" spans="1:7" ht="15.75" thickBot="1">
      <c r="A2" s="10"/>
      <c r="B2" s="11"/>
      <c r="C2" s="11"/>
      <c r="D2" s="11"/>
      <c r="E2"/>
      <c r="F2"/>
      <c r="G2"/>
    </row>
    <row r="3" spans="1:8" ht="12.75">
      <c r="A3" s="78"/>
      <c r="B3" s="79">
        <v>2001</v>
      </c>
      <c r="C3" s="79">
        <v>2002</v>
      </c>
      <c r="D3" s="79">
        <v>2003</v>
      </c>
      <c r="E3" s="79">
        <v>2004</v>
      </c>
      <c r="F3" s="79">
        <v>2005</v>
      </c>
      <c r="G3" s="79">
        <v>2006</v>
      </c>
      <c r="H3" s="80">
        <v>2007</v>
      </c>
    </row>
    <row r="4" spans="1:8" ht="12.75">
      <c r="A4" s="81" t="s">
        <v>6</v>
      </c>
      <c r="B4" s="82">
        <v>518484</v>
      </c>
      <c r="C4" s="82">
        <v>550490</v>
      </c>
      <c r="D4" s="82">
        <v>587127</v>
      </c>
      <c r="E4" s="82">
        <v>636835</v>
      </c>
      <c r="F4" s="82">
        <v>688611</v>
      </c>
      <c r="G4" s="85">
        <v>741848</v>
      </c>
      <c r="H4" s="85">
        <v>794441</v>
      </c>
    </row>
    <row r="5" spans="1:8" ht="12.75">
      <c r="A5" s="81" t="s">
        <v>7</v>
      </c>
      <c r="B5" s="85">
        <v>176966</v>
      </c>
      <c r="C5" s="85">
        <v>191611</v>
      </c>
      <c r="D5" s="85">
        <v>212800</v>
      </c>
      <c r="E5" s="85">
        <v>235805</v>
      </c>
      <c r="F5" s="85">
        <v>267042</v>
      </c>
      <c r="G5" s="85">
        <v>301107</v>
      </c>
      <c r="H5" s="86">
        <v>325783</v>
      </c>
    </row>
    <row r="6" spans="1:8" ht="12.75">
      <c r="A6" s="81" t="s">
        <v>8</v>
      </c>
      <c r="B6" s="82">
        <v>194142</v>
      </c>
      <c r="C6" s="82">
        <v>199280</v>
      </c>
      <c r="D6" s="82">
        <v>206084</v>
      </c>
      <c r="E6" s="82">
        <v>218201</v>
      </c>
      <c r="F6" s="82">
        <v>233387</v>
      </c>
      <c r="G6" s="82">
        <v>259172</v>
      </c>
      <c r="H6" s="83">
        <v>278303</v>
      </c>
    </row>
    <row r="7" spans="1:8" ht="12.75">
      <c r="A7" s="81" t="s">
        <v>9</v>
      </c>
      <c r="B7" s="82">
        <v>211333</v>
      </c>
      <c r="C7" s="82">
        <v>214752</v>
      </c>
      <c r="D7" s="82">
        <v>224681</v>
      </c>
      <c r="E7" s="82">
        <v>251800</v>
      </c>
      <c r="F7" s="82">
        <v>281383</v>
      </c>
      <c r="G7" s="82">
        <v>322224</v>
      </c>
      <c r="H7" s="83">
        <v>349513</v>
      </c>
    </row>
    <row r="8" spans="1:8" ht="13.5" thickBot="1">
      <c r="A8" s="84" t="s">
        <v>10</v>
      </c>
      <c r="B8" s="93">
        <f aca="true" t="shared" si="0" ref="B8:G8">B4+B5+B6-B7</f>
        <v>678259</v>
      </c>
      <c r="C8" s="93">
        <f t="shared" si="0"/>
        <v>726629</v>
      </c>
      <c r="D8" s="93">
        <f t="shared" si="0"/>
        <v>781330</v>
      </c>
      <c r="E8" s="93">
        <f t="shared" si="0"/>
        <v>839041</v>
      </c>
      <c r="F8" s="93">
        <f t="shared" si="0"/>
        <v>907657</v>
      </c>
      <c r="G8" s="93">
        <f t="shared" si="0"/>
        <v>979903</v>
      </c>
      <c r="H8" s="94">
        <f>H4+H5+H6-J157</f>
        <v>1398527</v>
      </c>
    </row>
    <row r="9" spans="2:8" ht="12.75">
      <c r="B9" s="76"/>
      <c r="C9" s="76"/>
      <c r="D9" s="76"/>
      <c r="E9" s="76"/>
      <c r="F9" s="76"/>
      <c r="G9" s="76"/>
      <c r="H9" s="76"/>
    </row>
    <row r="10" spans="1:8" ht="18">
      <c r="A10" s="1" t="s">
        <v>12</v>
      </c>
      <c r="B10" s="2"/>
      <c r="C10" s="2"/>
      <c r="D10" s="2"/>
      <c r="E10" s="2"/>
      <c r="F10" s="2"/>
      <c r="G10" s="2"/>
      <c r="H10" s="2"/>
    </row>
    <row r="11" spans="1:5" ht="13.5" thickBot="1">
      <c r="A11"/>
      <c r="B11"/>
      <c r="C11"/>
      <c r="D11"/>
      <c r="E11"/>
    </row>
    <row r="12" spans="1:8" ht="12.75">
      <c r="A12" s="87"/>
      <c r="B12" s="88">
        <v>2001</v>
      </c>
      <c r="C12" s="88">
        <v>2002</v>
      </c>
      <c r="D12" s="88">
        <v>2003</v>
      </c>
      <c r="E12" s="88">
        <v>2004</v>
      </c>
      <c r="F12" s="88">
        <v>2005</v>
      </c>
      <c r="G12" s="88">
        <v>2006</v>
      </c>
      <c r="H12" s="92">
        <v>2007</v>
      </c>
    </row>
    <row r="13" spans="1:8" ht="13.5" thickBot="1">
      <c r="A13" s="89" t="s">
        <v>11</v>
      </c>
      <c r="B13" s="90">
        <v>100</v>
      </c>
      <c r="C13" s="90">
        <v>103.538</v>
      </c>
      <c r="D13" s="90">
        <v>106.684</v>
      </c>
      <c r="E13" s="90">
        <v>109.927</v>
      </c>
      <c r="F13" s="90">
        <v>113.63</v>
      </c>
      <c r="G13" s="91">
        <v>117.624</v>
      </c>
      <c r="H13" s="95">
        <f>G13+3.5</f>
        <v>121.124</v>
      </c>
    </row>
    <row r="14" spans="1:7" ht="12.75">
      <c r="A14"/>
      <c r="B14"/>
      <c r="F14"/>
      <c r="G14"/>
    </row>
    <row r="15" spans="1:10" ht="12.75">
      <c r="A15"/>
      <c r="B15"/>
      <c r="C15"/>
      <c r="D15"/>
      <c r="E15"/>
      <c r="F15"/>
      <c r="G15"/>
      <c r="H15"/>
      <c r="I15"/>
      <c r="J15" s="77"/>
    </row>
    <row r="17" spans="1:8" ht="18">
      <c r="A17" s="1" t="s">
        <v>18</v>
      </c>
      <c r="B17" s="1"/>
      <c r="C17" s="1"/>
      <c r="D17" s="1"/>
      <c r="E17" s="2"/>
      <c r="F17" s="2"/>
      <c r="G17" s="2"/>
      <c r="H17" s="2"/>
    </row>
    <row r="18" spans="1:4" ht="15.75" thickBot="1">
      <c r="A18" s="10"/>
      <c r="B18" s="11"/>
      <c r="C18" s="11"/>
      <c r="D18" s="11"/>
    </row>
    <row r="19" spans="1:8" ht="12.75">
      <c r="A19" s="78"/>
      <c r="B19" s="79">
        <v>2001</v>
      </c>
      <c r="C19" s="79">
        <v>2002</v>
      </c>
      <c r="D19" s="79">
        <v>2003</v>
      </c>
      <c r="E19" s="79">
        <v>2004</v>
      </c>
      <c r="F19" s="79">
        <v>2005</v>
      </c>
      <c r="G19" s="79">
        <v>2006</v>
      </c>
      <c r="H19" s="80">
        <v>2007</v>
      </c>
    </row>
    <row r="20" spans="1:8" ht="12.75">
      <c r="A20" s="81" t="s">
        <v>6</v>
      </c>
      <c r="B20" s="12">
        <f>(B4/B$13)*100</f>
        <v>518484</v>
      </c>
      <c r="C20" s="12">
        <f aca="true" t="shared" si="1" ref="C20:H20">(C4/C$13)*100</f>
        <v>531679.1902489908</v>
      </c>
      <c r="D20" s="12">
        <f t="shared" si="1"/>
        <v>550342.1319035657</v>
      </c>
      <c r="E20" s="12">
        <f t="shared" si="1"/>
        <v>579325.3704731321</v>
      </c>
      <c r="F20" s="12">
        <f t="shared" si="1"/>
        <v>606011.6166505325</v>
      </c>
      <c r="G20" s="12">
        <f t="shared" si="1"/>
        <v>630694.4161055567</v>
      </c>
      <c r="H20" s="12">
        <f t="shared" si="1"/>
        <v>655890.6575080084</v>
      </c>
    </row>
    <row r="21" spans="1:8" ht="12.75">
      <c r="A21" s="81" t="s">
        <v>7</v>
      </c>
      <c r="B21" s="12">
        <f>(B5/B$13)*100</f>
        <v>176966</v>
      </c>
      <c r="C21" s="12">
        <f>(C5/C$13)*100</f>
        <v>185063.45496339508</v>
      </c>
      <c r="D21" s="12">
        <f>(D5/D$13)*100</f>
        <v>199467.58651719097</v>
      </c>
      <c r="E21" s="12">
        <f>(E5/E$13)*100</f>
        <v>214510.53881212074</v>
      </c>
      <c r="F21" s="12">
        <f>(F5/F$13)*100</f>
        <v>235010.12056675178</v>
      </c>
      <c r="G21" s="12">
        <f>(G5/G$13)*100</f>
        <v>255991.12426035505</v>
      </c>
      <c r="H21" s="12">
        <f>(H5/H$13)*100</f>
        <v>268966.51365542755</v>
      </c>
    </row>
    <row r="22" spans="1:8" ht="12.75">
      <c r="A22" s="81" t="s">
        <v>8</v>
      </c>
      <c r="B22" s="12">
        <f>(B6/B$13)*100</f>
        <v>194142</v>
      </c>
      <c r="C22" s="12">
        <f>(C6/C$13)*100</f>
        <v>192470.3973420387</v>
      </c>
      <c r="D22" s="12">
        <f>(D6/D$13)*100</f>
        <v>193172.3594915826</v>
      </c>
      <c r="E22" s="12">
        <f>(E6/E$13)*100</f>
        <v>198496.27480054944</v>
      </c>
      <c r="F22" s="12">
        <f>(F6/F$13)*100</f>
        <v>205392.06195546954</v>
      </c>
      <c r="G22" s="12">
        <f>(G6/G$13)*100</f>
        <v>220339.38651975786</v>
      </c>
      <c r="H22" s="12">
        <f>(H6/H$13)*100</f>
        <v>229767.01562035602</v>
      </c>
    </row>
    <row r="23" spans="1:8" ht="12.75">
      <c r="A23" s="81" t="s">
        <v>9</v>
      </c>
      <c r="B23" s="12">
        <f aca="true" t="shared" si="2" ref="B23:H24">(B7/B$13)*100</f>
        <v>211333</v>
      </c>
      <c r="C23" s="12">
        <f t="shared" si="2"/>
        <v>207413.70318144062</v>
      </c>
      <c r="D23" s="12">
        <f t="shared" si="2"/>
        <v>210604.2143151738</v>
      </c>
      <c r="E23" s="12">
        <f t="shared" si="2"/>
        <v>229061.1041873243</v>
      </c>
      <c r="F23" s="12">
        <f t="shared" si="2"/>
        <v>247630.90733081053</v>
      </c>
      <c r="G23" s="12">
        <f t="shared" si="2"/>
        <v>273944.0930422363</v>
      </c>
      <c r="H23" s="12">
        <f t="shared" si="2"/>
        <v>288558.00667084975</v>
      </c>
    </row>
    <row r="24" spans="1:8" ht="13.5" thickBot="1">
      <c r="A24" s="84" t="s">
        <v>10</v>
      </c>
      <c r="B24" s="12">
        <f aca="true" t="shared" si="3" ref="B24:H24">(B8/B$13)*100</f>
        <v>678259</v>
      </c>
      <c r="C24" s="12">
        <f t="shared" si="3"/>
        <v>701799.3393729838</v>
      </c>
      <c r="D24" s="12">
        <f t="shared" si="3"/>
        <v>732377.8635971654</v>
      </c>
      <c r="E24" s="12">
        <f t="shared" si="3"/>
        <v>763271.079898478</v>
      </c>
      <c r="F24" s="12">
        <f t="shared" si="3"/>
        <v>798782.8918419431</v>
      </c>
      <c r="G24" s="12">
        <f t="shared" si="3"/>
        <v>833080.8338434333</v>
      </c>
      <c r="H24" s="12">
        <f t="shared" si="3"/>
        <v>1154624.1867837918</v>
      </c>
    </row>
    <row r="27" spans="1:17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</sheetData>
  <sheetProtection/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1" width="15.8515625" style="13" customWidth="1"/>
    <col min="2" max="2" width="24.28125" style="13" customWidth="1"/>
    <col min="3" max="6" width="7.421875" style="13" customWidth="1"/>
    <col min="7" max="7" width="11.00390625" style="13" customWidth="1"/>
    <col min="8" max="9" width="12.57421875" style="13" customWidth="1"/>
    <col min="10" max="10" width="11.00390625" style="13" customWidth="1"/>
    <col min="11" max="11" width="16.421875" style="13" customWidth="1"/>
    <col min="12" max="16384" width="11.421875" style="13" customWidth="1"/>
  </cols>
  <sheetData>
    <row r="1" spans="1:11" ht="15.75">
      <c r="A1" s="19" t="s">
        <v>48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3" ht="12.75">
      <c r="B2" s="20"/>
      <c r="C2" s="14"/>
    </row>
    <row r="4" ht="12.75">
      <c r="G4" s="21" t="s">
        <v>19</v>
      </c>
    </row>
    <row r="5" spans="3:10" ht="18">
      <c r="C5" s="104" t="s">
        <v>34</v>
      </c>
      <c r="D5" s="104"/>
      <c r="E5" s="104"/>
      <c r="F5" s="105"/>
      <c r="G5" s="22" t="s">
        <v>20</v>
      </c>
      <c r="H5" s="23"/>
      <c r="I5" s="23"/>
      <c r="J5" s="15"/>
    </row>
    <row r="6" spans="1:10" ht="18">
      <c r="A6" s="24" t="s">
        <v>21</v>
      </c>
      <c r="B6" s="18" t="s">
        <v>35</v>
      </c>
      <c r="C6" s="25" t="s">
        <v>36</v>
      </c>
      <c r="D6" s="26" t="s">
        <v>37</v>
      </c>
      <c r="E6" s="26" t="s">
        <v>38</v>
      </c>
      <c r="F6" s="27" t="s">
        <v>39</v>
      </c>
      <c r="G6" s="25" t="s">
        <v>36</v>
      </c>
      <c r="H6" s="26" t="s">
        <v>37</v>
      </c>
      <c r="I6" s="26" t="s">
        <v>38</v>
      </c>
      <c r="J6" s="27" t="s">
        <v>39</v>
      </c>
    </row>
    <row r="7" spans="1:10" ht="12.75">
      <c r="A7" s="28" t="s">
        <v>40</v>
      </c>
      <c r="B7" s="29">
        <v>0.072</v>
      </c>
      <c r="C7" s="30">
        <v>125</v>
      </c>
      <c r="D7" s="31">
        <v>212</v>
      </c>
      <c r="E7" s="31">
        <v>312</v>
      </c>
      <c r="F7" s="32">
        <v>135</v>
      </c>
      <c r="G7" s="33">
        <f>C7*$B7</f>
        <v>9</v>
      </c>
      <c r="H7" s="33">
        <f>D7*$B7</f>
        <v>15.264</v>
      </c>
      <c r="I7" s="33">
        <f>E7*$B7</f>
        <v>22.464</v>
      </c>
      <c r="J7" s="33">
        <f>F7*$B7</f>
        <v>9.719999999999999</v>
      </c>
    </row>
    <row r="8" spans="1:10" ht="12.75">
      <c r="A8" s="28" t="s">
        <v>41</v>
      </c>
      <c r="B8" s="29">
        <v>0.192</v>
      </c>
      <c r="C8" s="30">
        <v>234</v>
      </c>
      <c r="D8" s="31">
        <v>312</v>
      </c>
      <c r="E8" s="31">
        <v>345</v>
      </c>
      <c r="F8" s="32">
        <v>61</v>
      </c>
      <c r="G8" s="33">
        <f>C8*$B8</f>
        <v>44.928000000000004</v>
      </c>
      <c r="H8" s="33">
        <f>D8*$B8</f>
        <v>59.904</v>
      </c>
      <c r="I8" s="33">
        <f>E8*$B8</f>
        <v>66.24</v>
      </c>
      <c r="J8" s="33">
        <f>F8*$B8</f>
        <v>11.712</v>
      </c>
    </row>
    <row r="9" spans="1:10" ht="12.75">
      <c r="A9" s="34" t="s">
        <v>42</v>
      </c>
      <c r="B9" s="35">
        <v>0.246</v>
      </c>
      <c r="C9" s="36">
        <v>154</v>
      </c>
      <c r="D9" s="37">
        <v>145</v>
      </c>
      <c r="E9" s="37">
        <v>246</v>
      </c>
      <c r="F9" s="38">
        <v>421</v>
      </c>
      <c r="G9" s="33">
        <f>C9*$B9</f>
        <v>37.884</v>
      </c>
      <c r="H9" s="33">
        <f>D9*$B9</f>
        <v>35.67</v>
      </c>
      <c r="I9" s="33">
        <f>E9*$B9</f>
        <v>60.516</v>
      </c>
      <c r="J9" s="33">
        <f>F9*$B9</f>
        <v>103.566</v>
      </c>
    </row>
    <row r="12" ht="12.75">
      <c r="A12" s="16"/>
    </row>
    <row r="13" ht="12.75">
      <c r="A13" s="16"/>
    </row>
    <row r="14" ht="12.75">
      <c r="A14" s="16"/>
    </row>
  </sheetData>
  <sheetProtection/>
  <mergeCells count="1">
    <mergeCell ref="C5:F5"/>
  </mergeCells>
  <printOptions/>
  <pageMargins left="0.5905511811023623" right="0.5905511811023623" top="0.984251968503937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14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421875" style="13" customWidth="1"/>
    <col min="2" max="2" width="10.8515625" style="13" customWidth="1"/>
    <col min="3" max="3" width="10.8515625" style="39" customWidth="1"/>
    <col min="4" max="4" width="9.8515625" style="39" customWidth="1"/>
    <col min="5" max="5" width="8.8515625" style="39" customWidth="1"/>
    <col min="6" max="6" width="8.57421875" style="39" customWidth="1"/>
    <col min="7" max="7" width="9.57421875" style="39" customWidth="1"/>
    <col min="8" max="8" width="10.00390625" style="39" customWidth="1"/>
    <col min="9" max="9" width="10.421875" style="39" customWidth="1"/>
    <col min="10" max="11" width="10.140625" style="39" customWidth="1"/>
    <col min="12" max="15" width="8.7109375" style="39" customWidth="1"/>
    <col min="16" max="16" width="5.00390625" style="13" customWidth="1"/>
    <col min="17" max="16384" width="11.421875" style="13" customWidth="1"/>
  </cols>
  <sheetData>
    <row r="1" spans="2:11" ht="15.75">
      <c r="B1" s="55" t="s">
        <v>47</v>
      </c>
      <c r="C1" s="54"/>
      <c r="D1" s="54"/>
      <c r="E1" s="54"/>
      <c r="F1" s="54"/>
      <c r="G1" s="54"/>
      <c r="H1" s="54"/>
      <c r="I1" s="54"/>
      <c r="J1" s="54"/>
      <c r="K1" s="54"/>
    </row>
    <row r="2" ht="18.75" customHeight="1"/>
    <row r="3" spans="7:10" ht="18.75" customHeight="1">
      <c r="G3" s="53" t="s">
        <v>43</v>
      </c>
      <c r="H3" s="54"/>
      <c r="I3" s="54"/>
      <c r="J3" s="54"/>
    </row>
    <row r="4" spans="2:15" ht="30" customHeight="1">
      <c r="B4" s="40"/>
      <c r="C4" s="41" t="s">
        <v>44</v>
      </c>
      <c r="D4" s="25" t="s">
        <v>22</v>
      </c>
      <c r="E4" s="26" t="s">
        <v>23</v>
      </c>
      <c r="F4" s="26" t="s">
        <v>24</v>
      </c>
      <c r="G4" s="26" t="s">
        <v>25</v>
      </c>
      <c r="H4" s="26" t="s">
        <v>26</v>
      </c>
      <c r="I4" s="26" t="s">
        <v>27</v>
      </c>
      <c r="J4" s="26" t="s">
        <v>28</v>
      </c>
      <c r="K4" s="26" t="s">
        <v>29</v>
      </c>
      <c r="L4" s="26" t="s">
        <v>30</v>
      </c>
      <c r="M4" s="26" t="s">
        <v>31</v>
      </c>
      <c r="N4" s="26" t="s">
        <v>32</v>
      </c>
      <c r="O4" s="27" t="s">
        <v>33</v>
      </c>
    </row>
    <row r="5" spans="2:15" ht="30" customHeight="1">
      <c r="B5" s="42" t="s">
        <v>45</v>
      </c>
      <c r="C5" s="43" t="s">
        <v>46</v>
      </c>
      <c r="D5" s="44">
        <v>31</v>
      </c>
      <c r="E5" s="45">
        <v>28</v>
      </c>
      <c r="F5" s="45">
        <v>31</v>
      </c>
      <c r="G5" s="45">
        <v>30</v>
      </c>
      <c r="H5" s="45">
        <v>31</v>
      </c>
      <c r="I5" s="45">
        <v>30</v>
      </c>
      <c r="J5" s="45">
        <v>31</v>
      </c>
      <c r="K5" s="45">
        <v>31</v>
      </c>
      <c r="L5" s="45">
        <v>30</v>
      </c>
      <c r="M5" s="45">
        <v>31</v>
      </c>
      <c r="N5" s="45">
        <v>30</v>
      </c>
      <c r="O5" s="46">
        <v>31</v>
      </c>
    </row>
    <row r="6" spans="2:15" ht="30" customHeight="1">
      <c r="B6" s="40" t="s">
        <v>40</v>
      </c>
      <c r="C6" s="47">
        <v>21.035</v>
      </c>
      <c r="D6" s="48">
        <f>$C6*D$5</f>
        <v>652.085</v>
      </c>
      <c r="E6" s="48">
        <f aca="true" t="shared" si="0" ref="E6:O6">$C6*E5</f>
        <v>588.98</v>
      </c>
      <c r="F6" s="48">
        <f t="shared" si="0"/>
        <v>652.085</v>
      </c>
      <c r="G6" s="48">
        <f t="shared" si="0"/>
        <v>631.05</v>
      </c>
      <c r="H6" s="48">
        <f t="shared" si="0"/>
        <v>652.085</v>
      </c>
      <c r="I6" s="48">
        <f t="shared" si="0"/>
        <v>631.05</v>
      </c>
      <c r="J6" s="48">
        <f t="shared" si="0"/>
        <v>652.085</v>
      </c>
      <c r="K6" s="48">
        <f t="shared" si="0"/>
        <v>652.085</v>
      </c>
      <c r="L6" s="48">
        <f t="shared" si="0"/>
        <v>631.05</v>
      </c>
      <c r="M6" s="48">
        <f t="shared" si="0"/>
        <v>652.085</v>
      </c>
      <c r="N6" s="48">
        <f t="shared" si="0"/>
        <v>631.05</v>
      </c>
      <c r="O6" s="48">
        <f t="shared" si="0"/>
        <v>652.085</v>
      </c>
    </row>
    <row r="7" spans="2:15" ht="30" customHeight="1">
      <c r="B7" s="28" t="s">
        <v>41</v>
      </c>
      <c r="C7" s="49">
        <v>15.025</v>
      </c>
      <c r="D7" s="48">
        <f aca="true" t="shared" si="1" ref="D7:O8">$C7*D$5</f>
        <v>465.77500000000003</v>
      </c>
      <c r="E7" s="48">
        <f t="shared" si="1"/>
        <v>420.7</v>
      </c>
      <c r="F7" s="48">
        <f t="shared" si="1"/>
        <v>465.77500000000003</v>
      </c>
      <c r="G7" s="48">
        <f t="shared" si="1"/>
        <v>450.75</v>
      </c>
      <c r="H7" s="48">
        <f t="shared" si="1"/>
        <v>465.77500000000003</v>
      </c>
      <c r="I7" s="48">
        <f t="shared" si="1"/>
        <v>450.75</v>
      </c>
      <c r="J7" s="48">
        <f t="shared" si="1"/>
        <v>465.77500000000003</v>
      </c>
      <c r="K7" s="48">
        <f t="shared" si="1"/>
        <v>465.77500000000003</v>
      </c>
      <c r="L7" s="48">
        <f t="shared" si="1"/>
        <v>450.75</v>
      </c>
      <c r="M7" s="48">
        <f t="shared" si="1"/>
        <v>465.77500000000003</v>
      </c>
      <c r="N7" s="48">
        <f t="shared" si="1"/>
        <v>450.75</v>
      </c>
      <c r="O7" s="48">
        <f t="shared" si="1"/>
        <v>465.77500000000003</v>
      </c>
    </row>
    <row r="8" spans="2:15" ht="30" customHeight="1">
      <c r="B8" s="34" t="s">
        <v>42</v>
      </c>
      <c r="C8" s="50">
        <v>21.336</v>
      </c>
      <c r="D8" s="48">
        <f t="shared" si="1"/>
        <v>661.4159999999999</v>
      </c>
      <c r="E8" s="48">
        <f t="shared" si="1"/>
        <v>597.4079999999999</v>
      </c>
      <c r="F8" s="48">
        <f t="shared" si="1"/>
        <v>661.4159999999999</v>
      </c>
      <c r="G8" s="48">
        <f t="shared" si="1"/>
        <v>640.0799999999999</v>
      </c>
      <c r="H8" s="48">
        <f t="shared" si="1"/>
        <v>661.4159999999999</v>
      </c>
      <c r="I8" s="48">
        <f t="shared" si="1"/>
        <v>640.0799999999999</v>
      </c>
      <c r="J8" s="48">
        <f t="shared" si="1"/>
        <v>661.4159999999999</v>
      </c>
      <c r="K8" s="48">
        <f t="shared" si="1"/>
        <v>661.4159999999999</v>
      </c>
      <c r="L8" s="48">
        <f t="shared" si="1"/>
        <v>640.0799999999999</v>
      </c>
      <c r="M8" s="48">
        <f t="shared" si="1"/>
        <v>661.4159999999999</v>
      </c>
      <c r="N8" s="48">
        <f t="shared" si="1"/>
        <v>640.0799999999999</v>
      </c>
      <c r="O8" s="48">
        <f t="shared" si="1"/>
        <v>661.4159999999999</v>
      </c>
    </row>
    <row r="11" ht="27.75" customHeight="1">
      <c r="C11" s="51"/>
    </row>
    <row r="12" spans="2:3" ht="12.75">
      <c r="B12" s="52"/>
      <c r="C12" s="51"/>
    </row>
    <row r="13" ht="12.75">
      <c r="C13" s="51"/>
    </row>
    <row r="14" ht="12.75">
      <c r="C14" s="51"/>
    </row>
  </sheetData>
  <sheetProtection/>
  <printOptions/>
  <pageMargins left="0.5905511811023623" right="0.5905511811023623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14"/>
  <sheetViews>
    <sheetView showFormulas="1" defaultGridColor="0" colorId="50" workbookViewId="0" topLeftCell="A10">
      <selection activeCell="C24" sqref="C24"/>
    </sheetView>
  </sheetViews>
  <sheetFormatPr defaultColWidth="11.421875" defaultRowHeight="12.75"/>
  <cols>
    <col min="1" max="1" width="2.421875" style="13" customWidth="1"/>
    <col min="2" max="2" width="6.57421875" style="13" customWidth="1"/>
    <col min="3" max="3" width="3.421875" style="39" customWidth="1"/>
    <col min="4" max="5" width="4.8515625" style="39" customWidth="1"/>
    <col min="6" max="6" width="4.7109375" style="39" customWidth="1"/>
    <col min="7" max="8" width="4.8515625" style="39" customWidth="1"/>
    <col min="9" max="9" width="4.421875" style="39" customWidth="1"/>
    <col min="10" max="10" width="4.57421875" style="39" customWidth="1"/>
    <col min="11" max="11" width="4.8515625" style="39" customWidth="1"/>
    <col min="12" max="12" width="4.7109375" style="39" customWidth="1"/>
    <col min="13" max="13" width="5.00390625" style="39" customWidth="1"/>
    <col min="14" max="15" width="4.8515625" style="39" customWidth="1"/>
    <col min="16" max="16" width="5.00390625" style="13" customWidth="1"/>
    <col min="17" max="16384" width="11.421875" style="13" customWidth="1"/>
  </cols>
  <sheetData>
    <row r="1" spans="2:11" ht="15.75">
      <c r="B1" s="55" t="s">
        <v>47</v>
      </c>
      <c r="C1" s="54"/>
      <c r="D1" s="54"/>
      <c r="E1" s="54"/>
      <c r="F1" s="54"/>
      <c r="G1" s="54"/>
      <c r="H1" s="54"/>
      <c r="I1" s="54"/>
      <c r="J1" s="54"/>
      <c r="K1" s="54"/>
    </row>
    <row r="2" ht="18.75" customHeight="1"/>
    <row r="3" spans="7:10" ht="18.75" customHeight="1">
      <c r="G3" s="53" t="s">
        <v>43</v>
      </c>
      <c r="H3" s="54"/>
      <c r="I3" s="54"/>
      <c r="J3" s="54"/>
    </row>
    <row r="4" spans="2:15" ht="30" customHeight="1">
      <c r="B4" s="40"/>
      <c r="C4" s="41" t="s">
        <v>44</v>
      </c>
      <c r="D4" s="25" t="s">
        <v>22</v>
      </c>
      <c r="E4" s="26" t="s">
        <v>23</v>
      </c>
      <c r="F4" s="26" t="s">
        <v>24</v>
      </c>
      <c r="G4" s="26" t="s">
        <v>25</v>
      </c>
      <c r="H4" s="26" t="s">
        <v>26</v>
      </c>
      <c r="I4" s="26" t="s">
        <v>27</v>
      </c>
      <c r="J4" s="26" t="s">
        <v>28</v>
      </c>
      <c r="K4" s="26" t="s">
        <v>29</v>
      </c>
      <c r="L4" s="26" t="s">
        <v>30</v>
      </c>
      <c r="M4" s="26" t="s">
        <v>31</v>
      </c>
      <c r="N4" s="26" t="s">
        <v>32</v>
      </c>
      <c r="O4" s="27" t="s">
        <v>33</v>
      </c>
    </row>
    <row r="5" spans="2:15" ht="30" customHeight="1">
      <c r="B5" s="42" t="s">
        <v>45</v>
      </c>
      <c r="C5" s="43" t="s">
        <v>46</v>
      </c>
      <c r="D5" s="44">
        <v>31</v>
      </c>
      <c r="E5" s="45">
        <v>28</v>
      </c>
      <c r="F5" s="45">
        <v>31</v>
      </c>
      <c r="G5" s="45">
        <v>30</v>
      </c>
      <c r="H5" s="45">
        <v>31</v>
      </c>
      <c r="I5" s="45">
        <v>30</v>
      </c>
      <c r="J5" s="45">
        <v>31</v>
      </c>
      <c r="K5" s="45">
        <v>31</v>
      </c>
      <c r="L5" s="45">
        <v>30</v>
      </c>
      <c r="M5" s="45">
        <v>31</v>
      </c>
      <c r="N5" s="45">
        <v>30</v>
      </c>
      <c r="O5" s="46">
        <v>31</v>
      </c>
    </row>
    <row r="6" spans="2:15" ht="30" customHeight="1">
      <c r="B6" s="40" t="s">
        <v>40</v>
      </c>
      <c r="C6" s="47">
        <v>21.035</v>
      </c>
      <c r="D6" s="48">
        <f>$C6*D$5</f>
        <v>652.085</v>
      </c>
      <c r="E6" s="48">
        <f aca="true" t="shared" si="0" ref="E6:O6">$C6*E5</f>
        <v>588.98</v>
      </c>
      <c r="F6" s="48">
        <f t="shared" si="0"/>
        <v>652.085</v>
      </c>
      <c r="G6" s="48">
        <f t="shared" si="0"/>
        <v>631.05</v>
      </c>
      <c r="H6" s="48">
        <f t="shared" si="0"/>
        <v>652.085</v>
      </c>
      <c r="I6" s="48">
        <f t="shared" si="0"/>
        <v>631.05</v>
      </c>
      <c r="J6" s="48">
        <f t="shared" si="0"/>
        <v>652.085</v>
      </c>
      <c r="K6" s="48">
        <f t="shared" si="0"/>
        <v>652.085</v>
      </c>
      <c r="L6" s="48">
        <f t="shared" si="0"/>
        <v>631.05</v>
      </c>
      <c r="M6" s="48">
        <f t="shared" si="0"/>
        <v>652.085</v>
      </c>
      <c r="N6" s="48">
        <f t="shared" si="0"/>
        <v>631.05</v>
      </c>
      <c r="O6" s="48">
        <f t="shared" si="0"/>
        <v>652.085</v>
      </c>
    </row>
    <row r="7" spans="2:15" ht="30" customHeight="1">
      <c r="B7" s="28" t="s">
        <v>41</v>
      </c>
      <c r="C7" s="49">
        <v>15.025</v>
      </c>
      <c r="D7" s="48">
        <f aca="true" t="shared" si="1" ref="D7:O8">$C7*D$5</f>
        <v>465.77500000000003</v>
      </c>
      <c r="E7" s="48">
        <f t="shared" si="1"/>
        <v>420.7</v>
      </c>
      <c r="F7" s="48">
        <f t="shared" si="1"/>
        <v>465.77500000000003</v>
      </c>
      <c r="G7" s="48">
        <f t="shared" si="1"/>
        <v>450.75</v>
      </c>
      <c r="H7" s="48">
        <f t="shared" si="1"/>
        <v>465.77500000000003</v>
      </c>
      <c r="I7" s="48">
        <f t="shared" si="1"/>
        <v>450.75</v>
      </c>
      <c r="J7" s="48">
        <f t="shared" si="1"/>
        <v>465.77500000000003</v>
      </c>
      <c r="K7" s="48">
        <f t="shared" si="1"/>
        <v>465.77500000000003</v>
      </c>
      <c r="L7" s="48">
        <f t="shared" si="1"/>
        <v>450.75</v>
      </c>
      <c r="M7" s="48">
        <f t="shared" si="1"/>
        <v>465.77500000000003</v>
      </c>
      <c r="N7" s="48">
        <f t="shared" si="1"/>
        <v>450.75</v>
      </c>
      <c r="O7" s="48">
        <f t="shared" si="1"/>
        <v>465.77500000000003</v>
      </c>
    </row>
    <row r="8" spans="2:15" ht="30" customHeight="1">
      <c r="B8" s="34" t="s">
        <v>42</v>
      </c>
      <c r="C8" s="50">
        <v>21.336</v>
      </c>
      <c r="D8" s="48">
        <f t="shared" si="1"/>
        <v>661.4159999999999</v>
      </c>
      <c r="E8" s="48">
        <f t="shared" si="1"/>
        <v>597.4079999999999</v>
      </c>
      <c r="F8" s="48">
        <f t="shared" si="1"/>
        <v>661.4159999999999</v>
      </c>
      <c r="G8" s="48">
        <f t="shared" si="1"/>
        <v>640.0799999999999</v>
      </c>
      <c r="H8" s="48">
        <f t="shared" si="1"/>
        <v>661.4159999999999</v>
      </c>
      <c r="I8" s="48">
        <f t="shared" si="1"/>
        <v>640.0799999999999</v>
      </c>
      <c r="J8" s="48">
        <f t="shared" si="1"/>
        <v>661.4159999999999</v>
      </c>
      <c r="K8" s="48">
        <f t="shared" si="1"/>
        <v>661.4159999999999</v>
      </c>
      <c r="L8" s="48">
        <f t="shared" si="1"/>
        <v>640.0799999999999</v>
      </c>
      <c r="M8" s="48">
        <f t="shared" si="1"/>
        <v>661.4159999999999</v>
      </c>
      <c r="N8" s="48">
        <f t="shared" si="1"/>
        <v>640.0799999999999</v>
      </c>
      <c r="O8" s="48">
        <f t="shared" si="1"/>
        <v>661.4159999999999</v>
      </c>
    </row>
    <row r="11" ht="27.75" customHeight="1">
      <c r="C11" s="51"/>
    </row>
    <row r="12" spans="2:3" ht="12.75">
      <c r="B12" s="52"/>
      <c r="C12" s="51"/>
    </row>
    <row r="13" ht="12.75">
      <c r="C13" s="51"/>
    </row>
    <row r="14" ht="12.75">
      <c r="C14" s="51"/>
    </row>
  </sheetData>
  <printOptions headings="1"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CAU</dc:creator>
  <cp:keywords/>
  <dc:description/>
  <cp:lastModifiedBy>Empresariales / Enpresaritza</cp:lastModifiedBy>
  <cp:lastPrinted>2009-02-24T10:15:37Z</cp:lastPrinted>
  <dcterms:created xsi:type="dcterms:W3CDTF">2005-03-07T15:09:09Z</dcterms:created>
  <dcterms:modified xsi:type="dcterms:W3CDTF">2009-02-24T10:27:45Z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