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imulador1\"/>
    </mc:Choice>
  </mc:AlternateContent>
  <bookViews>
    <workbookView xWindow="0" yWindow="0" windowWidth="20490" windowHeight="7755"/>
  </bookViews>
  <sheets>
    <sheet name="RF1 (2)" sheetId="1" r:id="rId1"/>
  </sheets>
  <definedNames>
    <definedName name="_xlnm.Print_Area" localSheetId="0">'RF1 (2)'!$A$1:$BB$726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9" i="1" l="1"/>
  <c r="BR59" i="1"/>
  <c r="BS59" i="1"/>
  <c r="BT59" i="1"/>
  <c r="BU59" i="1"/>
  <c r="BV59" i="1"/>
  <c r="BW59" i="1"/>
  <c r="BX59" i="1"/>
  <c r="BY59" i="1"/>
  <c r="BZ59" i="1"/>
  <c r="BQ60" i="1"/>
  <c r="BR60" i="1"/>
  <c r="BS60" i="1"/>
  <c r="BT60" i="1"/>
  <c r="BU60" i="1"/>
  <c r="BV60" i="1"/>
  <c r="BW60" i="1"/>
  <c r="BX60" i="1"/>
  <c r="BY60" i="1"/>
  <c r="BZ60" i="1"/>
  <c r="BQ61" i="1"/>
  <c r="BR61" i="1"/>
  <c r="BS61" i="1"/>
  <c r="BT61" i="1"/>
  <c r="BU61" i="1"/>
  <c r="BV61" i="1"/>
  <c r="BW61" i="1"/>
  <c r="BX61" i="1"/>
  <c r="BY61" i="1"/>
  <c r="BZ61" i="1"/>
  <c r="BQ62" i="1"/>
  <c r="BR62" i="1"/>
  <c r="BS62" i="1"/>
  <c r="BT62" i="1"/>
  <c r="BU62" i="1"/>
  <c r="BV62" i="1"/>
  <c r="BW62" i="1"/>
  <c r="BX62" i="1"/>
  <c r="BY62" i="1"/>
  <c r="BZ62" i="1"/>
  <c r="BQ63" i="1"/>
  <c r="BR63" i="1"/>
  <c r="BS63" i="1"/>
  <c r="BT63" i="1"/>
  <c r="BU63" i="1"/>
  <c r="BV63" i="1"/>
  <c r="BW63" i="1"/>
  <c r="BX63" i="1"/>
  <c r="BY63" i="1"/>
  <c r="BZ63" i="1"/>
  <c r="BI163" i="1"/>
  <c r="BL163" i="1"/>
  <c r="BM163" i="1"/>
  <c r="BN163" i="1"/>
  <c r="BO163" i="1"/>
  <c r="BR163" i="1"/>
  <c r="BS163" i="1"/>
  <c r="BT163" i="1"/>
  <c r="BU163" i="1"/>
  <c r="BV163" i="1"/>
  <c r="BY163" i="1"/>
  <c r="BZ163" i="1"/>
  <c r="CA163" i="1"/>
  <c r="CB163" i="1"/>
  <c r="BX163" i="1"/>
  <c r="BI164" i="1"/>
  <c r="BL164" i="1"/>
  <c r="BM164" i="1"/>
  <c r="BN164" i="1"/>
  <c r="BO164" i="1"/>
  <c r="BR164" i="1"/>
  <c r="BS164" i="1"/>
  <c r="BT164" i="1"/>
  <c r="BU164" i="1"/>
  <c r="BV164" i="1"/>
  <c r="BY164" i="1"/>
  <c r="BZ164" i="1"/>
  <c r="CA164" i="1"/>
  <c r="CB164" i="1"/>
  <c r="BX164" i="1"/>
  <c r="BI165" i="1"/>
  <c r="BL165" i="1"/>
  <c r="BM165" i="1"/>
  <c r="BN165" i="1"/>
  <c r="BO165" i="1"/>
  <c r="BR165" i="1"/>
  <c r="BS165" i="1"/>
  <c r="BT165" i="1"/>
  <c r="BU165" i="1"/>
  <c r="BV165" i="1"/>
  <c r="BY165" i="1"/>
  <c r="BZ165" i="1"/>
  <c r="CA165" i="1"/>
  <c r="CB165" i="1"/>
  <c r="BX165" i="1"/>
  <c r="BI166" i="1"/>
  <c r="BL166" i="1"/>
  <c r="BM166" i="1"/>
  <c r="BN166" i="1"/>
  <c r="BO166" i="1"/>
  <c r="BR166" i="1"/>
  <c r="BS166" i="1"/>
  <c r="BT166" i="1"/>
  <c r="BU166" i="1"/>
  <c r="BV166" i="1"/>
  <c r="BY166" i="1"/>
  <c r="BZ166" i="1"/>
  <c r="CA166" i="1"/>
  <c r="CB166" i="1"/>
  <c r="BX166" i="1"/>
  <c r="BI167" i="1"/>
  <c r="BL167" i="1"/>
  <c r="BM167" i="1"/>
  <c r="BN167" i="1"/>
  <c r="BO167" i="1"/>
  <c r="BR167" i="1"/>
  <c r="BS167" i="1"/>
  <c r="BT167" i="1"/>
  <c r="BU167" i="1"/>
  <c r="BV167" i="1"/>
  <c r="BY167" i="1"/>
  <c r="BZ167" i="1"/>
  <c r="CA167" i="1"/>
  <c r="CB167" i="1"/>
  <c r="BX167" i="1"/>
  <c r="BI184" i="1"/>
  <c r="BL184" i="1"/>
  <c r="BM184" i="1"/>
  <c r="BN184" i="1"/>
  <c r="BO184" i="1"/>
  <c r="BR184" i="1"/>
  <c r="BS184" i="1"/>
  <c r="BT184" i="1"/>
  <c r="BU184" i="1"/>
  <c r="BV184" i="1"/>
  <c r="BY184" i="1"/>
  <c r="BZ184" i="1"/>
  <c r="CA184" i="1"/>
  <c r="CB184" i="1"/>
  <c r="BX184" i="1"/>
  <c r="BI185" i="1"/>
  <c r="BL185" i="1"/>
  <c r="BM185" i="1"/>
  <c r="BN185" i="1"/>
  <c r="BO185" i="1"/>
  <c r="BR185" i="1"/>
  <c r="BS185" i="1"/>
  <c r="BT185" i="1"/>
  <c r="BU185" i="1"/>
  <c r="BV185" i="1"/>
  <c r="BY185" i="1"/>
  <c r="BZ185" i="1"/>
  <c r="CA185" i="1"/>
  <c r="CB185" i="1"/>
  <c r="BX185" i="1"/>
  <c r="BI186" i="1"/>
  <c r="BL186" i="1"/>
  <c r="BM186" i="1"/>
  <c r="BN186" i="1"/>
  <c r="BO186" i="1"/>
  <c r="BR186" i="1"/>
  <c r="BS186" i="1"/>
  <c r="BT186" i="1"/>
  <c r="BU186" i="1"/>
  <c r="BV186" i="1"/>
  <c r="BY186" i="1"/>
  <c r="BZ186" i="1"/>
  <c r="CA186" i="1"/>
  <c r="CB186" i="1"/>
  <c r="BX186" i="1"/>
  <c r="BI187" i="1"/>
  <c r="BL187" i="1"/>
  <c r="BM187" i="1"/>
  <c r="BN187" i="1"/>
  <c r="BO187" i="1"/>
  <c r="BR187" i="1"/>
  <c r="BS187" i="1"/>
  <c r="BT187" i="1"/>
  <c r="BU187" i="1"/>
  <c r="BV187" i="1"/>
  <c r="BY187" i="1"/>
  <c r="BZ187" i="1"/>
  <c r="CA187" i="1"/>
  <c r="CB187" i="1"/>
  <c r="BX187" i="1"/>
  <c r="BI188" i="1"/>
  <c r="BL188" i="1"/>
  <c r="BM188" i="1"/>
  <c r="BN188" i="1"/>
  <c r="BO188" i="1"/>
  <c r="BR188" i="1"/>
  <c r="BS188" i="1"/>
  <c r="BT188" i="1"/>
  <c r="BU188" i="1"/>
  <c r="BV188" i="1"/>
  <c r="BY188" i="1"/>
  <c r="BZ188" i="1"/>
  <c r="CA188" i="1"/>
  <c r="CB188" i="1"/>
  <c r="BX188" i="1"/>
  <c r="BI205" i="1"/>
  <c r="BL205" i="1"/>
  <c r="BM205" i="1"/>
  <c r="BN205" i="1"/>
  <c r="BO205" i="1"/>
  <c r="BR205" i="1"/>
  <c r="BS205" i="1"/>
  <c r="BT205" i="1"/>
  <c r="BU205" i="1"/>
  <c r="BV205" i="1"/>
  <c r="BY205" i="1"/>
  <c r="BZ205" i="1"/>
  <c r="CA205" i="1"/>
  <c r="CB205" i="1"/>
  <c r="BX205" i="1"/>
  <c r="BI206" i="1"/>
  <c r="BL206" i="1"/>
  <c r="BM206" i="1"/>
  <c r="BN206" i="1"/>
  <c r="BO206" i="1"/>
  <c r="BR206" i="1"/>
  <c r="BS206" i="1"/>
  <c r="BT206" i="1"/>
  <c r="BU206" i="1"/>
  <c r="BV206" i="1"/>
  <c r="BY206" i="1"/>
  <c r="BZ206" i="1"/>
  <c r="CA206" i="1"/>
  <c r="CB206" i="1"/>
  <c r="BX206" i="1"/>
  <c r="BI207" i="1"/>
  <c r="BL207" i="1"/>
  <c r="BM207" i="1"/>
  <c r="BN207" i="1"/>
  <c r="BO207" i="1"/>
  <c r="BR207" i="1"/>
  <c r="BS207" i="1"/>
  <c r="BT207" i="1"/>
  <c r="BU207" i="1"/>
  <c r="BV207" i="1"/>
  <c r="BY207" i="1"/>
  <c r="BZ207" i="1"/>
  <c r="CA207" i="1"/>
  <c r="CB207" i="1"/>
  <c r="BX207" i="1"/>
  <c r="BI208" i="1"/>
  <c r="BL208" i="1"/>
  <c r="BM208" i="1"/>
  <c r="BN208" i="1"/>
  <c r="BO208" i="1"/>
  <c r="BR208" i="1"/>
  <c r="BS208" i="1"/>
  <c r="BT208" i="1"/>
  <c r="BU208" i="1"/>
  <c r="BV208" i="1"/>
  <c r="BY208" i="1"/>
  <c r="BZ208" i="1"/>
  <c r="CA208" i="1"/>
  <c r="CB208" i="1"/>
  <c r="BX208" i="1"/>
  <c r="BI209" i="1"/>
  <c r="BL209" i="1"/>
  <c r="BM209" i="1"/>
  <c r="BN209" i="1"/>
  <c r="BO209" i="1"/>
  <c r="BR209" i="1"/>
  <c r="BS209" i="1"/>
  <c r="BT209" i="1"/>
  <c r="BU209" i="1"/>
  <c r="BV209" i="1"/>
  <c r="BY209" i="1"/>
  <c r="BZ209" i="1"/>
  <c r="CA209" i="1"/>
  <c r="CB209" i="1"/>
  <c r="BX209" i="1"/>
  <c r="BI226" i="1"/>
  <c r="BL226" i="1"/>
  <c r="BM226" i="1"/>
  <c r="BN226" i="1"/>
  <c r="BO226" i="1"/>
  <c r="BR226" i="1"/>
  <c r="BS226" i="1"/>
  <c r="BT226" i="1"/>
  <c r="BU226" i="1"/>
  <c r="BV226" i="1"/>
  <c r="BY226" i="1"/>
  <c r="BZ226" i="1"/>
  <c r="CA226" i="1"/>
  <c r="CB226" i="1"/>
  <c r="BX226" i="1"/>
  <c r="BI227" i="1"/>
  <c r="BL227" i="1"/>
  <c r="BM227" i="1"/>
  <c r="BN227" i="1"/>
  <c r="BO227" i="1"/>
  <c r="BR227" i="1"/>
  <c r="BS227" i="1"/>
  <c r="BT227" i="1"/>
  <c r="BU227" i="1"/>
  <c r="BV227" i="1"/>
  <c r="BY227" i="1"/>
  <c r="BZ227" i="1"/>
  <c r="CA227" i="1"/>
  <c r="CB227" i="1"/>
  <c r="BX227" i="1"/>
  <c r="BI228" i="1"/>
  <c r="BL228" i="1"/>
  <c r="BM228" i="1"/>
  <c r="BN228" i="1"/>
  <c r="BO228" i="1"/>
  <c r="BR228" i="1"/>
  <c r="BS228" i="1"/>
  <c r="BT228" i="1"/>
  <c r="BU228" i="1"/>
  <c r="BV228" i="1"/>
  <c r="BY228" i="1"/>
  <c r="BZ228" i="1"/>
  <c r="CA228" i="1"/>
  <c r="CB228" i="1"/>
  <c r="BX228" i="1"/>
  <c r="BI229" i="1"/>
  <c r="BL229" i="1"/>
  <c r="BM229" i="1"/>
  <c r="BN229" i="1"/>
  <c r="BO229" i="1"/>
  <c r="BR229" i="1"/>
  <c r="BS229" i="1"/>
  <c r="BT229" i="1"/>
  <c r="BU229" i="1"/>
  <c r="BV229" i="1"/>
  <c r="BY229" i="1"/>
  <c r="BZ229" i="1"/>
  <c r="CA229" i="1"/>
  <c r="CB229" i="1"/>
  <c r="BX229" i="1"/>
  <c r="BI230" i="1"/>
  <c r="BL230" i="1"/>
  <c r="BM230" i="1"/>
  <c r="BN230" i="1"/>
  <c r="BO230" i="1"/>
  <c r="BR230" i="1"/>
  <c r="BS230" i="1"/>
  <c r="BT230" i="1"/>
  <c r="BU230" i="1"/>
  <c r="BV230" i="1"/>
  <c r="BY230" i="1"/>
  <c r="BZ230" i="1"/>
  <c r="CA230" i="1"/>
  <c r="CB230" i="1"/>
  <c r="BX230" i="1"/>
  <c r="BI247" i="1"/>
  <c r="BL247" i="1"/>
  <c r="BM247" i="1"/>
  <c r="BN247" i="1"/>
  <c r="BO247" i="1"/>
  <c r="BR247" i="1"/>
  <c r="BS247" i="1"/>
  <c r="BT247" i="1"/>
  <c r="BU247" i="1"/>
  <c r="BV247" i="1"/>
  <c r="BY247" i="1"/>
  <c r="BZ247" i="1"/>
  <c r="CA247" i="1"/>
  <c r="CB247" i="1"/>
  <c r="BX247" i="1"/>
  <c r="BI248" i="1"/>
  <c r="BL248" i="1"/>
  <c r="BM248" i="1"/>
  <c r="BN248" i="1"/>
  <c r="BO248" i="1"/>
  <c r="BR248" i="1"/>
  <c r="BS248" i="1"/>
  <c r="BT248" i="1"/>
  <c r="BU248" i="1"/>
  <c r="BV248" i="1"/>
  <c r="BY248" i="1"/>
  <c r="BZ248" i="1"/>
  <c r="CA248" i="1"/>
  <c r="CB248" i="1"/>
  <c r="BX248" i="1"/>
  <c r="BI249" i="1"/>
  <c r="BL249" i="1"/>
  <c r="BM249" i="1"/>
  <c r="BN249" i="1"/>
  <c r="BO249" i="1"/>
  <c r="BR249" i="1"/>
  <c r="BS249" i="1"/>
  <c r="BT249" i="1"/>
  <c r="BU249" i="1"/>
  <c r="BV249" i="1"/>
  <c r="BY249" i="1"/>
  <c r="BZ249" i="1"/>
  <c r="CA249" i="1"/>
  <c r="CB249" i="1"/>
  <c r="BX249" i="1"/>
  <c r="BI250" i="1"/>
  <c r="BL250" i="1"/>
  <c r="BM250" i="1"/>
  <c r="BN250" i="1"/>
  <c r="BO250" i="1"/>
  <c r="BR250" i="1"/>
  <c r="BS250" i="1"/>
  <c r="BT250" i="1"/>
  <c r="BU250" i="1"/>
  <c r="BV250" i="1"/>
  <c r="BY250" i="1"/>
  <c r="BZ250" i="1"/>
  <c r="CA250" i="1"/>
  <c r="CB250" i="1"/>
  <c r="BX250" i="1"/>
  <c r="BI251" i="1"/>
  <c r="BL251" i="1"/>
  <c r="BM251" i="1"/>
  <c r="BN251" i="1"/>
  <c r="BO251" i="1"/>
  <c r="BR251" i="1"/>
  <c r="BS251" i="1"/>
  <c r="BT251" i="1"/>
  <c r="BU251" i="1"/>
  <c r="BV251" i="1"/>
  <c r="BY251" i="1"/>
  <c r="BZ251" i="1"/>
  <c r="CA251" i="1"/>
  <c r="CB251" i="1"/>
  <c r="BX251" i="1"/>
  <c r="BI268" i="1"/>
  <c r="BL268" i="1"/>
  <c r="BM268" i="1"/>
  <c r="BN268" i="1"/>
  <c r="BO268" i="1"/>
  <c r="BR268" i="1"/>
  <c r="BS268" i="1"/>
  <c r="BT268" i="1"/>
  <c r="BU268" i="1"/>
  <c r="BV268" i="1"/>
  <c r="BY268" i="1"/>
  <c r="BZ268" i="1"/>
  <c r="CA268" i="1"/>
  <c r="CB268" i="1"/>
  <c r="BX268" i="1"/>
  <c r="BI269" i="1"/>
  <c r="BL269" i="1"/>
  <c r="BM269" i="1"/>
  <c r="BN269" i="1"/>
  <c r="BO269" i="1"/>
  <c r="BR269" i="1"/>
  <c r="BS269" i="1"/>
  <c r="BT269" i="1"/>
  <c r="BU269" i="1"/>
  <c r="BV269" i="1"/>
  <c r="BY269" i="1"/>
  <c r="BZ269" i="1"/>
  <c r="CA269" i="1"/>
  <c r="CB269" i="1"/>
  <c r="BX269" i="1"/>
  <c r="BI270" i="1"/>
  <c r="BL270" i="1"/>
  <c r="BM270" i="1"/>
  <c r="BN270" i="1"/>
  <c r="BO270" i="1"/>
  <c r="BR270" i="1"/>
  <c r="BS270" i="1"/>
  <c r="BT270" i="1"/>
  <c r="BU270" i="1"/>
  <c r="BV270" i="1"/>
  <c r="BY270" i="1"/>
  <c r="BZ270" i="1"/>
  <c r="CA270" i="1"/>
  <c r="CB270" i="1"/>
  <c r="BX270" i="1"/>
  <c r="BI271" i="1"/>
  <c r="BL271" i="1"/>
  <c r="BM271" i="1"/>
  <c r="BN271" i="1"/>
  <c r="BO271" i="1"/>
  <c r="BR271" i="1"/>
  <c r="BS271" i="1"/>
  <c r="BT271" i="1"/>
  <c r="BU271" i="1"/>
  <c r="BV271" i="1"/>
  <c r="BY271" i="1"/>
  <c r="BZ271" i="1"/>
  <c r="CA271" i="1"/>
  <c r="CB271" i="1"/>
  <c r="BX271" i="1"/>
  <c r="BI272" i="1"/>
  <c r="BL272" i="1"/>
  <c r="BM272" i="1"/>
  <c r="BN272" i="1"/>
  <c r="BO272" i="1"/>
  <c r="BR272" i="1"/>
  <c r="BS272" i="1"/>
  <c r="BT272" i="1"/>
  <c r="BU272" i="1"/>
  <c r="BV272" i="1"/>
  <c r="BY272" i="1"/>
  <c r="BZ272" i="1"/>
  <c r="CA272" i="1"/>
  <c r="CB272" i="1"/>
  <c r="BX272" i="1"/>
  <c r="BI289" i="1"/>
  <c r="BL289" i="1"/>
  <c r="BM289" i="1"/>
  <c r="BN289" i="1"/>
  <c r="BO289" i="1"/>
  <c r="BR289" i="1"/>
  <c r="BS289" i="1"/>
  <c r="BT289" i="1"/>
  <c r="BU289" i="1"/>
  <c r="BV289" i="1"/>
  <c r="BY289" i="1"/>
  <c r="BZ289" i="1"/>
  <c r="CA289" i="1"/>
  <c r="CB289" i="1"/>
  <c r="BX289" i="1"/>
  <c r="BI290" i="1"/>
  <c r="BL290" i="1"/>
  <c r="BM290" i="1"/>
  <c r="BN290" i="1"/>
  <c r="BO290" i="1"/>
  <c r="BR290" i="1"/>
  <c r="BS290" i="1"/>
  <c r="BT290" i="1"/>
  <c r="BU290" i="1"/>
  <c r="BV290" i="1"/>
  <c r="BY290" i="1"/>
  <c r="BZ290" i="1"/>
  <c r="CA290" i="1"/>
  <c r="CB290" i="1"/>
  <c r="BX290" i="1"/>
  <c r="BI291" i="1"/>
  <c r="BL291" i="1"/>
  <c r="BM291" i="1"/>
  <c r="BN291" i="1"/>
  <c r="BO291" i="1"/>
  <c r="BR291" i="1"/>
  <c r="BS291" i="1"/>
  <c r="BT291" i="1"/>
  <c r="BU291" i="1"/>
  <c r="BV291" i="1"/>
  <c r="BY291" i="1"/>
  <c r="BZ291" i="1"/>
  <c r="CA291" i="1"/>
  <c r="CB291" i="1"/>
  <c r="BX291" i="1"/>
  <c r="BI292" i="1"/>
  <c r="BL292" i="1"/>
  <c r="BM292" i="1"/>
  <c r="BN292" i="1"/>
  <c r="BO292" i="1"/>
  <c r="BR292" i="1"/>
  <c r="BS292" i="1"/>
  <c r="BT292" i="1"/>
  <c r="BU292" i="1"/>
  <c r="BV292" i="1"/>
  <c r="BY292" i="1"/>
  <c r="BZ292" i="1"/>
  <c r="CA292" i="1"/>
  <c r="CB292" i="1"/>
  <c r="BX292" i="1"/>
  <c r="BI293" i="1"/>
  <c r="BL293" i="1"/>
  <c r="BM293" i="1"/>
  <c r="BN293" i="1"/>
  <c r="BO293" i="1"/>
  <c r="BR293" i="1"/>
  <c r="BS293" i="1"/>
  <c r="BT293" i="1"/>
  <c r="BU293" i="1"/>
  <c r="BV293" i="1"/>
  <c r="BY293" i="1"/>
  <c r="BZ293" i="1"/>
  <c r="CA293" i="1"/>
  <c r="CB293" i="1"/>
  <c r="BX293" i="1"/>
  <c r="BI310" i="1"/>
  <c r="BL310" i="1"/>
  <c r="BM310" i="1"/>
  <c r="BN310" i="1"/>
  <c r="BO310" i="1"/>
  <c r="BR310" i="1"/>
  <c r="BS310" i="1"/>
  <c r="BT310" i="1"/>
  <c r="BU310" i="1"/>
  <c r="BV310" i="1"/>
  <c r="BY310" i="1"/>
  <c r="BZ310" i="1"/>
  <c r="CA310" i="1"/>
  <c r="CB310" i="1"/>
  <c r="BX310" i="1"/>
  <c r="BI311" i="1"/>
  <c r="BL311" i="1"/>
  <c r="BM311" i="1"/>
  <c r="BN311" i="1"/>
  <c r="BO311" i="1"/>
  <c r="BR311" i="1"/>
  <c r="BS311" i="1"/>
  <c r="BT311" i="1"/>
  <c r="BU311" i="1"/>
  <c r="BV311" i="1"/>
  <c r="BY311" i="1"/>
  <c r="BZ311" i="1"/>
  <c r="CA311" i="1"/>
  <c r="CB311" i="1"/>
  <c r="BX311" i="1"/>
  <c r="BI312" i="1"/>
  <c r="BL312" i="1"/>
  <c r="BM312" i="1"/>
  <c r="BN312" i="1"/>
  <c r="BO312" i="1"/>
  <c r="BR312" i="1"/>
  <c r="BS312" i="1"/>
  <c r="BT312" i="1"/>
  <c r="BU312" i="1"/>
  <c r="BV312" i="1"/>
  <c r="BY312" i="1"/>
  <c r="BZ312" i="1"/>
  <c r="CA312" i="1"/>
  <c r="CB312" i="1"/>
  <c r="BX312" i="1"/>
  <c r="BI313" i="1"/>
  <c r="BL313" i="1"/>
  <c r="BM313" i="1"/>
  <c r="BN313" i="1"/>
  <c r="BO313" i="1"/>
  <c r="BR313" i="1"/>
  <c r="BS313" i="1"/>
  <c r="BT313" i="1"/>
  <c r="BU313" i="1"/>
  <c r="BV313" i="1"/>
  <c r="BY313" i="1"/>
  <c r="BZ313" i="1"/>
  <c r="CA313" i="1"/>
  <c r="CB313" i="1"/>
  <c r="BX313" i="1"/>
  <c r="BI314" i="1"/>
  <c r="BL314" i="1"/>
  <c r="BM314" i="1"/>
  <c r="BN314" i="1"/>
  <c r="BO314" i="1"/>
  <c r="BR314" i="1"/>
  <c r="BS314" i="1"/>
  <c r="BT314" i="1"/>
  <c r="BU314" i="1"/>
  <c r="BV314" i="1"/>
  <c r="BY314" i="1"/>
  <c r="BZ314" i="1"/>
  <c r="CA314" i="1"/>
  <c r="CB314" i="1"/>
  <c r="BX314" i="1"/>
  <c r="BQ707" i="1"/>
  <c r="BR707" i="1"/>
  <c r="BS707" i="1"/>
  <c r="BT707" i="1"/>
  <c r="BU707" i="1"/>
  <c r="BV707" i="1"/>
  <c r="BW707" i="1"/>
  <c r="BX707" i="1"/>
  <c r="BY707" i="1"/>
  <c r="BZ707" i="1"/>
</calcChain>
</file>

<file path=xl/sharedStrings.xml><?xml version="1.0" encoding="utf-8"?>
<sst xmlns="http://schemas.openxmlformats.org/spreadsheetml/2006/main" count="1095" uniqueCount="201">
  <si>
    <t>Firma 5</t>
  </si>
  <si>
    <t>Firma 4</t>
  </si>
  <si>
    <t>Ingresos de la Operación (después de impuestos) según firmas simuladas - Año 10</t>
  </si>
  <si>
    <t>Firma 3</t>
  </si>
  <si>
    <t>CANT PROD</t>
  </si>
  <si>
    <t>Firma 2</t>
  </si>
  <si>
    <t>AÑO</t>
  </si>
  <si>
    <t>Firma 1</t>
  </si>
  <si>
    <t>año 10</t>
  </si>
  <si>
    <t>año 9</t>
  </si>
  <si>
    <t>año 8</t>
  </si>
  <si>
    <t>año 7</t>
  </si>
  <si>
    <t>año 6</t>
  </si>
  <si>
    <t>año 5</t>
  </si>
  <si>
    <t>año 4</t>
  </si>
  <si>
    <t>año 3</t>
  </si>
  <si>
    <t>año 2</t>
  </si>
  <si>
    <t>año 1</t>
  </si>
  <si>
    <t>Ingresos de la Operación (desp imp) según firmas simuladas</t>
  </si>
  <si>
    <t>Ingresos de la Operación (después de impuestos) según firmas simuladas - Año 9</t>
  </si>
  <si>
    <t>Ingresos de la Operación (después de impuestos) según firmas simuladas - Año 8</t>
  </si>
  <si>
    <t>Ingresos de la Operación (después de impuestos) según firmas simuladas - Año 7</t>
  </si>
  <si>
    <t>Ingresos de la Operación (después de impuestos) según firmas simuladas - Año 6</t>
  </si>
  <si>
    <t>Ingresos de la Operación (después de impuestos) según firmas simuladas - Año 5</t>
  </si>
  <si>
    <t>Ingresos de la Operación (después de impuestos) según firmas simuladas -Año 4</t>
  </si>
  <si>
    <t>Ingresos de la Operación (después de impuestos) según firmas simuladas - Año 3</t>
  </si>
  <si>
    <t>Ingresos de la Operación (después de impuestos) según firmas simuladas - Año 2</t>
  </si>
  <si>
    <t>Ingresos de la Operación (después de impuestos) según firmas simuladas - Año 1</t>
  </si>
  <si>
    <t xml:space="preserve">Ingresos de la Operación (desp imp) según firmas simuladas </t>
  </si>
  <si>
    <t>INFORME SOLICITADO POR LA FIRMA - (SI = 1;  NO = 0) (AÑO 10)</t>
  </si>
  <si>
    <t>INFORME NO HA SIDO ORDENADO</t>
  </si>
  <si>
    <t>TRÁMITES Y NORMAS EXPORTACION</t>
  </si>
  <si>
    <t>IMPUESTOS A LA EXPORTACIÓN</t>
  </si>
  <si>
    <t>prox año</t>
  </si>
  <si>
    <t>TIPO DE CAMBIO</t>
  </si>
  <si>
    <t>ESTIMACIÓN CRECIMIENTO ECONOMÍA</t>
  </si>
  <si>
    <t>TENDENCIA POLÍTICA DEL GOBIERNO</t>
  </si>
  <si>
    <t>AÑO 10</t>
  </si>
  <si>
    <t>INFORME SOLICITADO POR LA FIRMA - (SI = 1;  NO = 0) (AÑO 9)</t>
  </si>
  <si>
    <t>AÑO 9</t>
  </si>
  <si>
    <t>INFORME SOLICITADO POR LA FIRMA - (SI = 1;  NO = 0) (AÑO 8)</t>
  </si>
  <si>
    <t>AÑO 8</t>
  </si>
  <si>
    <t>INFORME SOLICITADO POR LA FIRMA - (SI = 1;  NO = 0) (AÑO 7)</t>
  </si>
  <si>
    <t>AÑO 7</t>
  </si>
  <si>
    <t>INFORME SOLICITADO POR LA FIRMA - (SI = 1;  NO = 0) (AÑO 6)</t>
  </si>
  <si>
    <t>AÑO 6</t>
  </si>
  <si>
    <t>INFORME SOLICITADO POR LA FIRMA - (SI = 1;  NO = 0) (AÑO 5)</t>
  </si>
  <si>
    <t>AÑO 5</t>
  </si>
  <si>
    <t>INFORME SOLICITADO POR LA FIRMA - (SI = 1;  NO = 0) (AÑO 4)</t>
  </si>
  <si>
    <t>AÑO 4</t>
  </si>
  <si>
    <t>INFORME SOLICITADO POR LA FIRMA - (SI = 1;  NO = 0) (AÑO 3)</t>
  </si>
  <si>
    <t>AÑO 3</t>
  </si>
  <si>
    <t>INFORME SOLICITADO POR LA FIRMA - (SI = 1;  NO = 0) (AÑO 2)</t>
  </si>
  <si>
    <t>.</t>
  </si>
  <si>
    <t>emprendedora.</t>
  </si>
  <si>
    <t>del financiamiento del capita de trabajo, derivado de la prueba de Indice de Motivación</t>
  </si>
  <si>
    <t>3) Se sugiere a las firmas que soliciten al Simulador los datos de su composición de costo</t>
  </si>
  <si>
    <t>del producto CARPE FOLIA lo definió así para que se puedan fortalecer antes de exportar.</t>
  </si>
  <si>
    <t>2) No pueden exportar hasta el año 5. La ley de apoyo a las empresas emprendedoras</t>
  </si>
  <si>
    <t>4 segmentos del mercado nacional.</t>
  </si>
  <si>
    <t>1) Firmas pueden operar solo en el segmento designado. Para el año 3 podrán operar en los</t>
  </si>
  <si>
    <t>No existe en Gobierno Liberal</t>
  </si>
  <si>
    <t>Crecimiento Año 2 = 10%. Crecimiento estimado próximo año 10%</t>
  </si>
  <si>
    <t>LIBERAL</t>
  </si>
  <si>
    <t>AÑO 2</t>
  </si>
  <si>
    <t>INFORME SOLICITADO POR LA FIRMA - (SI = 1;  NO = 0) (AÑO 1)</t>
  </si>
  <si>
    <t>3) Se sugiere a las firmas que soliciten al simulador los datos de su composición de costo</t>
  </si>
  <si>
    <t>1) Firmas pueden operar solo en el segmento designado. Esto se mantiene para el año 2.</t>
  </si>
  <si>
    <t>no existe información en el primer año. Crecimiento próx. Año estimado en 10%</t>
  </si>
  <si>
    <t>AÑO 1</t>
  </si>
  <si>
    <t>INFORME 4: VARIABLES MACROECONÓMICAS Y DE LA INDUSTRIA</t>
  </si>
  <si>
    <t>TOT MERCADO</t>
  </si>
  <si>
    <t>AUTO</t>
  </si>
  <si>
    <t>TOT OTRAS MARCAS</t>
  </si>
  <si>
    <t>F5</t>
  </si>
  <si>
    <t>F5 S4</t>
  </si>
  <si>
    <t>F4</t>
  </si>
  <si>
    <t>F4 S4</t>
  </si>
  <si>
    <t>F3</t>
  </si>
  <si>
    <t>F3 S4</t>
  </si>
  <si>
    <t>F2</t>
  </si>
  <si>
    <t>F2 S2</t>
  </si>
  <si>
    <t>F1</t>
  </si>
  <si>
    <t>F1 S1</t>
  </si>
  <si>
    <t>TOT</t>
  </si>
  <si>
    <t>VTA POTENCIAL</t>
  </si>
  <si>
    <t>VTA REAL</t>
  </si>
  <si>
    <t>Ventas reales en unidades</t>
  </si>
  <si>
    <t>Ventas potenciales en unidades</t>
  </si>
  <si>
    <t>O6 - S1</t>
  </si>
  <si>
    <t>SEG</t>
  </si>
  <si>
    <t>O5 - S1</t>
  </si>
  <si>
    <t>O4 - S1</t>
  </si>
  <si>
    <t>O3 - S1</t>
  </si>
  <si>
    <t>O2 - S1</t>
  </si>
  <si>
    <t>O1 - S1</t>
  </si>
  <si>
    <t>TOT LÍDERES</t>
  </si>
  <si>
    <t>L2 - S4</t>
  </si>
  <si>
    <t>L1 - S4</t>
  </si>
  <si>
    <t>PRECIOS POR SEGMENTO</t>
  </si>
  <si>
    <t>% S/TOT MERC</t>
  </si>
  <si>
    <t>% S/SEG</t>
  </si>
  <si>
    <t>TOTAL</t>
  </si>
  <si>
    <t>VENTAS EN PESOS SIMULADOS SEGÚN SUB-SEGMENTO (ABS Y %)</t>
  </si>
  <si>
    <r>
      <t>INFORME 3: PARTICIPACIÓN DE MERCADO POR SEGMENTO (en P</t>
    </r>
    <r>
      <rPr>
        <b/>
        <sz val="16"/>
        <color theme="0"/>
        <rFont val="Calibri"/>
        <family val="2"/>
      </rPr>
      <t>₡S)</t>
    </r>
  </si>
  <si>
    <t>INFORME SOLICITADO POR LA FIRMA - (SI = 1;  NO = 0)</t>
  </si>
  <si>
    <t>NA</t>
  </si>
  <si>
    <t>FIRMA 5</t>
  </si>
  <si>
    <t>FIRMA 4</t>
  </si>
  <si>
    <t>FIRMA 3</t>
  </si>
  <si>
    <t>FIRMA 2</t>
  </si>
  <si>
    <t>FIRMA 1</t>
  </si>
  <si>
    <t>%</t>
  </si>
  <si>
    <t>P¢S</t>
  </si>
  <si>
    <t>unidades</t>
  </si>
  <si>
    <t>exportación</t>
  </si>
  <si>
    <t>INFORME 2: EXPORTACIONES DE LAS FIRMAS SIMULADAS (EN UNIDADES Y P₡S)</t>
  </si>
  <si>
    <t>MSR = market share real</t>
  </si>
  <si>
    <t>MSP = market share proyectado</t>
  </si>
  <si>
    <t>MSR</t>
  </si>
  <si>
    <t>MSP</t>
  </si>
  <si>
    <t>DIF</t>
  </si>
  <si>
    <t>VTA PROY</t>
  </si>
  <si>
    <t>INFORME 2: EFICIENCIA DE LAS FIRMAS SIMULADAS (SEGÚN UNIDADES PROYECTADAS Y VENDIDAS)</t>
  </si>
  <si>
    <t>F5-CAN VEND I1</t>
  </si>
  <si>
    <t>F4-CAN VEND I1</t>
  </si>
  <si>
    <t>F3-CAN VEND I1</t>
  </si>
  <si>
    <t>F2-CAN VEND I1</t>
  </si>
  <si>
    <t>F1-CAN VEND I1</t>
  </si>
  <si>
    <t>F5-CAP PROD</t>
  </si>
  <si>
    <t>F4-CAP PROD</t>
  </si>
  <si>
    <t>F3-CAP PROD</t>
  </si>
  <si>
    <t>F2-CAP PROD</t>
  </si>
  <si>
    <t>F1-CAP PROD</t>
  </si>
  <si>
    <t>TOTAL MERCADO</t>
  </si>
  <si>
    <t>AJ</t>
  </si>
  <si>
    <t>AF</t>
  </si>
  <si>
    <t>AB</t>
  </si>
  <si>
    <t>X</t>
  </si>
  <si>
    <t>T</t>
  </si>
  <si>
    <t>P</t>
  </si>
  <si>
    <t>L</t>
  </si>
  <si>
    <t>H</t>
  </si>
  <si>
    <t>G</t>
  </si>
  <si>
    <t>F</t>
  </si>
  <si>
    <t>F5-CAN VEND</t>
  </si>
  <si>
    <t>F4-CAN VEND</t>
  </si>
  <si>
    <t>F3-CAN VEND</t>
  </si>
  <si>
    <t>F2-CAN VEND</t>
  </si>
  <si>
    <t>F1-CAN VEND</t>
  </si>
  <si>
    <t>AC</t>
  </si>
  <si>
    <t>Z</t>
  </si>
  <si>
    <t>W</t>
  </si>
  <si>
    <t>Q</t>
  </si>
  <si>
    <t>N</t>
  </si>
  <si>
    <t>K</t>
  </si>
  <si>
    <t>E</t>
  </si>
  <si>
    <t>B</t>
  </si>
  <si>
    <t>% MERCADO</t>
  </si>
  <si>
    <t>% SEGMENTO</t>
  </si>
  <si>
    <t>ABS</t>
  </si>
  <si>
    <t>INFORME 1: MARKET SHARE EN MERCADO LOCAL SEGÚN: LÍDERES; OTRAS Y FIRMAS SIMULADAS (EN UNIDADES VENDIDAS)</t>
  </si>
  <si>
    <t>Inventario unidades al final del año</t>
  </si>
  <si>
    <t>INGRESOS (INCL FINANC + SALDO ANTERIOR)</t>
  </si>
  <si>
    <t>SALDO PERIODO ANTERIOR</t>
  </si>
  <si>
    <t>COMPRA INSTALACIONES DE PRODUCCION</t>
  </si>
  <si>
    <t>FINANCIAMIENTO APROBADO</t>
  </si>
  <si>
    <t xml:space="preserve">    Ingresos de la Operación desp. De impuestos</t>
  </si>
  <si>
    <t xml:space="preserve">  Impuesto sobre utilidades (15%)</t>
  </si>
  <si>
    <t xml:space="preserve">  menos exoneración por exportación (25% costo exp)</t>
  </si>
  <si>
    <t>Ingresos de la Operación (antes de impuestos)</t>
  </si>
  <si>
    <t>costo de la exportación</t>
  </si>
  <si>
    <t>Otros (intereses, depreciación)</t>
  </si>
  <si>
    <t>Multas por exceder volumen autorizado</t>
  </si>
  <si>
    <t>Servicios asesoría exportación</t>
  </si>
  <si>
    <t>Gastos de Marketing+Investigación Mercados</t>
  </si>
  <si>
    <t>Gastos en Rentas</t>
  </si>
  <si>
    <t>Gastos en Salarios</t>
  </si>
  <si>
    <t>Gastos Generales y Administrativos:</t>
  </si>
  <si>
    <t>Margen Bruto</t>
  </si>
  <si>
    <t>Costo de mantener inventario</t>
  </si>
  <si>
    <t>Costo de los Productos o Servicios Vendidos</t>
  </si>
  <si>
    <t>Ventas de los productos o servicios exportación</t>
  </si>
  <si>
    <t>AK</t>
  </si>
  <si>
    <t>AG</t>
  </si>
  <si>
    <t>Y</t>
  </si>
  <si>
    <t>U</t>
  </si>
  <si>
    <t>D</t>
  </si>
  <si>
    <t>Ventas de los productos o servicios nacionales</t>
  </si>
  <si>
    <t>Ingresos:</t>
  </si>
  <si>
    <t>AÑO 10 AJUST</t>
  </si>
  <si>
    <t>AÑO 9 AJUST</t>
  </si>
  <si>
    <t>AÑO 8 AJUST</t>
  </si>
  <si>
    <t>AÑO 7 AJUST</t>
  </si>
  <si>
    <t>AÑO 6 AJUST</t>
  </si>
  <si>
    <t>AÑO 5 AJUST</t>
  </si>
  <si>
    <t>AÑO 4 AJUST</t>
  </si>
  <si>
    <t>AÑO 3 AJUST</t>
  </si>
  <si>
    <t>AÑO 2 AJUST</t>
  </si>
  <si>
    <t>ESTADO DE RESULTADOS FIRMA 1</t>
  </si>
  <si>
    <t>GENERA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</si>
</sst>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0F82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6" fontId="3" fillId="0" borderId="0" xfId="1" applyNumberFormat="1" applyFont="1" applyAlignment="1" applyProtection="1">
      <alignment horizontal="right" vertical="center"/>
    </xf>
    <xf numFmtId="166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66" fontId="0" fillId="0" borderId="0" xfId="0" applyNumberFormat="1" applyAlignment="1" applyProtection="1">
      <alignment horizontal="right" vertical="center"/>
    </xf>
    <xf numFmtId="0" fontId="0" fillId="0" borderId="1" xfId="0" applyBorder="1" applyProtection="1"/>
    <xf numFmtId="0" fontId="0" fillId="0" borderId="0" xfId="0" applyProtection="1"/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166" fontId="0" fillId="0" borderId="0" xfId="1" applyNumberFormat="1" applyFont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  <protection locked="0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right" vertical="center"/>
    </xf>
    <xf numFmtId="0" fontId="3" fillId="6" borderId="4" xfId="0" applyFont="1" applyFill="1" applyBorder="1" applyAlignment="1" applyProtection="1">
      <alignment horizontal="right" vertical="center"/>
    </xf>
    <xf numFmtId="0" fontId="5" fillId="4" borderId="1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horizontal="right" vertical="center"/>
    </xf>
    <xf numFmtId="0" fontId="3" fillId="6" borderId="16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3" fillId="6" borderId="4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</xf>
    <xf numFmtId="0" fontId="5" fillId="7" borderId="12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left" vertical="center"/>
    </xf>
    <xf numFmtId="0" fontId="5" fillId="7" borderId="14" xfId="0" applyFont="1" applyFill="1" applyBorder="1" applyAlignment="1" applyProtection="1">
      <alignment vertical="center"/>
    </xf>
    <xf numFmtId="0" fontId="5" fillId="8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7" fontId="3" fillId="5" borderId="1" xfId="3" applyNumberFormat="1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right" vertical="center"/>
    </xf>
    <xf numFmtId="0" fontId="3" fillId="9" borderId="14" xfId="0" applyFont="1" applyFill="1" applyBorder="1" applyAlignment="1">
      <alignment vertical="center"/>
    </xf>
    <xf numFmtId="0" fontId="0" fillId="10" borderId="0" xfId="0" applyNumberFormat="1" applyFill="1"/>
    <xf numFmtId="164" fontId="0" fillId="10" borderId="0" xfId="0" applyNumberFormat="1" applyFill="1"/>
    <xf numFmtId="164" fontId="0" fillId="11" borderId="0" xfId="0" applyNumberFormat="1" applyFill="1"/>
    <xf numFmtId="164" fontId="0" fillId="11" borderId="0" xfId="2" applyFont="1" applyFill="1"/>
    <xf numFmtId="164" fontId="0" fillId="12" borderId="0" xfId="2" applyNumberFormat="1" applyFont="1" applyFill="1"/>
    <xf numFmtId="166" fontId="0" fillId="0" borderId="0" xfId="0" applyNumberFormat="1"/>
    <xf numFmtId="164" fontId="0" fillId="0" borderId="0" xfId="2" applyFont="1"/>
    <xf numFmtId="167" fontId="0" fillId="0" borderId="0" xfId="0" applyNumberFormat="1"/>
    <xf numFmtId="166" fontId="0" fillId="0" borderId="0" xfId="3" applyNumberFormat="1" applyFont="1"/>
    <xf numFmtId="167" fontId="3" fillId="13" borderId="1" xfId="3" applyNumberFormat="1" applyFont="1" applyFill="1" applyBorder="1" applyAlignment="1">
      <alignment horizontal="right" vertical="center"/>
    </xf>
    <xf numFmtId="166" fontId="3" fillId="12" borderId="1" xfId="0" applyNumberFormat="1" applyFont="1" applyFill="1" applyBorder="1" applyAlignment="1">
      <alignment horizontal="right" vertical="center"/>
    </xf>
    <xf numFmtId="0" fontId="3" fillId="12" borderId="8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0" fillId="11" borderId="0" xfId="0" applyFill="1" applyAlignment="1">
      <alignment horizontal="right"/>
    </xf>
    <xf numFmtId="0" fontId="0" fillId="11" borderId="0" xfId="0" applyFill="1"/>
    <xf numFmtId="0" fontId="0" fillId="12" borderId="0" xfId="0" applyFill="1" applyAlignment="1">
      <alignment horizontal="right"/>
    </xf>
    <xf numFmtId="167" fontId="3" fillId="0" borderId="1" xfId="3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14" borderId="14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/>
    </xf>
    <xf numFmtId="2" fontId="0" fillId="0" borderId="0" xfId="0" applyNumberFormat="1"/>
    <xf numFmtId="0" fontId="3" fillId="2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7" fontId="0" fillId="0" borderId="0" xfId="3" applyNumberFormat="1" applyFont="1"/>
    <xf numFmtId="0" fontId="0" fillId="0" borderId="0" xfId="3" applyNumberFormat="1" applyFont="1"/>
    <xf numFmtId="166" fontId="0" fillId="0" borderId="0" xfId="0" applyNumberFormat="1" applyAlignment="1">
      <alignment horizontal="right" vertical="center"/>
    </xf>
    <xf numFmtId="167" fontId="0" fillId="5" borderId="1" xfId="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167" fontId="5" fillId="8" borderId="18" xfId="3" applyNumberFormat="1" applyFont="1" applyFill="1" applyBorder="1" applyAlignment="1" applyProtection="1">
      <alignment horizontal="right" vertical="center"/>
      <protection locked="0"/>
    </xf>
    <xf numFmtId="166" fontId="5" fillId="15" borderId="19" xfId="0" applyNumberFormat="1" applyFont="1" applyFill="1" applyBorder="1" applyAlignment="1" applyProtection="1">
      <alignment horizontal="right" vertical="center"/>
      <protection locked="0"/>
    </xf>
    <xf numFmtId="166" fontId="5" fillId="16" borderId="20" xfId="0" applyNumberFormat="1" applyFont="1" applyFill="1" applyBorder="1" applyAlignment="1" applyProtection="1">
      <alignment horizontal="right" vertical="center"/>
      <protection locked="0"/>
    </xf>
    <xf numFmtId="167" fontId="3" fillId="2" borderId="18" xfId="3" applyNumberFormat="1" applyFont="1" applyFill="1" applyBorder="1" applyAlignment="1" applyProtection="1">
      <alignment horizontal="right" vertical="center"/>
      <protection locked="0"/>
    </xf>
    <xf numFmtId="166" fontId="3" fillId="10" borderId="19" xfId="0" applyNumberFormat="1" applyFont="1" applyFill="1" applyBorder="1" applyAlignment="1" applyProtection="1">
      <alignment horizontal="right" vertical="center"/>
      <protection locked="0"/>
    </xf>
    <xf numFmtId="166" fontId="3" fillId="17" borderId="20" xfId="0" applyNumberFormat="1" applyFont="1" applyFill="1" applyBorder="1" applyAlignment="1" applyProtection="1">
      <alignment horizontal="right" vertical="center"/>
      <protection locked="0"/>
    </xf>
    <xf numFmtId="167" fontId="3" fillId="2" borderId="21" xfId="3" applyNumberFormat="1" applyFont="1" applyFill="1" applyBorder="1" applyAlignment="1" applyProtection="1">
      <alignment horizontal="right" vertical="center"/>
      <protection locked="0"/>
    </xf>
    <xf numFmtId="166" fontId="3" fillId="17" borderId="22" xfId="0" applyNumberFormat="1" applyFont="1" applyFill="1" applyBorder="1" applyAlignment="1" applyProtection="1">
      <alignment horizontal="right" vertical="center"/>
      <protection locked="0"/>
    </xf>
    <xf numFmtId="0" fontId="3" fillId="12" borderId="23" xfId="0" applyFont="1" applyFill="1" applyBorder="1" applyAlignment="1" applyProtection="1">
      <alignment horizontal="right" vertical="center"/>
      <protection locked="0"/>
    </xf>
    <xf numFmtId="167" fontId="5" fillId="8" borderId="24" xfId="3" applyNumberFormat="1" applyFont="1" applyFill="1" applyBorder="1" applyAlignment="1" applyProtection="1">
      <alignment horizontal="right" vertical="center"/>
      <protection locked="0"/>
    </xf>
    <xf numFmtId="166" fontId="5" fillId="15" borderId="13" xfId="0" applyNumberFormat="1" applyFont="1" applyFill="1" applyBorder="1" applyAlignment="1" applyProtection="1">
      <alignment horizontal="right" vertical="center"/>
      <protection locked="0"/>
    </xf>
    <xf numFmtId="166" fontId="5" fillId="16" borderId="25" xfId="0" applyNumberFormat="1" applyFont="1" applyFill="1" applyBorder="1" applyAlignment="1" applyProtection="1">
      <alignment horizontal="right" vertical="center"/>
      <protection locked="0"/>
    </xf>
    <xf numFmtId="167" fontId="3" fillId="2" borderId="24" xfId="3" applyNumberFormat="1" applyFont="1" applyFill="1" applyBorder="1" applyAlignment="1" applyProtection="1">
      <alignment horizontal="right" vertical="center"/>
      <protection locked="0"/>
    </xf>
    <xf numFmtId="166" fontId="3" fillId="10" borderId="13" xfId="0" applyNumberFormat="1" applyFont="1" applyFill="1" applyBorder="1" applyAlignment="1" applyProtection="1">
      <alignment horizontal="right" vertical="center"/>
      <protection locked="0"/>
    </xf>
    <xf numFmtId="166" fontId="3" fillId="17" borderId="25" xfId="0" applyNumberFormat="1" applyFont="1" applyFill="1" applyBorder="1" applyAlignment="1" applyProtection="1">
      <alignment horizontal="right" vertical="center"/>
      <protection locked="0"/>
    </xf>
    <xf numFmtId="167" fontId="3" fillId="2" borderId="12" xfId="3" applyNumberFormat="1" applyFont="1" applyFill="1" applyBorder="1" applyAlignment="1" applyProtection="1">
      <alignment horizontal="right" vertical="center"/>
      <protection locked="0"/>
    </xf>
    <xf numFmtId="166" fontId="3" fillId="17" borderId="10" xfId="0" applyNumberFormat="1" applyFont="1" applyFill="1" applyBorder="1" applyAlignment="1" applyProtection="1">
      <alignment horizontal="right" vertical="center"/>
      <protection locked="0"/>
    </xf>
    <xf numFmtId="0" fontId="5" fillId="18" borderId="26" xfId="0" applyFont="1" applyFill="1" applyBorder="1" applyAlignment="1" applyProtection="1">
      <alignment horizontal="center" vertical="center"/>
      <protection locked="0"/>
    </xf>
    <xf numFmtId="167" fontId="5" fillId="8" borderId="27" xfId="3" applyNumberFormat="1" applyFont="1" applyFill="1" applyBorder="1" applyAlignment="1" applyProtection="1">
      <alignment horizontal="right" vertical="center"/>
      <protection locked="0"/>
    </xf>
    <xf numFmtId="166" fontId="5" fillId="15" borderId="1" xfId="0" applyNumberFormat="1" applyFont="1" applyFill="1" applyBorder="1" applyAlignment="1" applyProtection="1">
      <alignment horizontal="right" vertical="center"/>
      <protection locked="0"/>
    </xf>
    <xf numFmtId="166" fontId="5" fillId="16" borderId="28" xfId="0" applyNumberFormat="1" applyFont="1" applyFill="1" applyBorder="1" applyAlignment="1" applyProtection="1">
      <alignment horizontal="right" vertical="center"/>
      <protection locked="0"/>
    </xf>
    <xf numFmtId="167" fontId="3" fillId="2" borderId="27" xfId="3" applyNumberFormat="1" applyFont="1" applyFill="1" applyBorder="1" applyAlignment="1" applyProtection="1">
      <alignment horizontal="right" vertical="center"/>
      <protection locked="0"/>
    </xf>
    <xf numFmtId="166" fontId="3" fillId="10" borderId="1" xfId="0" applyNumberFormat="1" applyFont="1" applyFill="1" applyBorder="1" applyAlignment="1" applyProtection="1">
      <alignment horizontal="right" vertical="center"/>
      <protection locked="0"/>
    </xf>
    <xf numFmtId="166" fontId="3" fillId="17" borderId="28" xfId="0" applyNumberFormat="1" applyFont="1" applyFill="1" applyBorder="1" applyAlignment="1" applyProtection="1">
      <alignment horizontal="right" vertical="center"/>
      <protection locked="0"/>
    </xf>
    <xf numFmtId="167" fontId="3" fillId="2" borderId="14" xfId="3" applyNumberFormat="1" applyFont="1" applyFill="1" applyBorder="1" applyAlignment="1" applyProtection="1">
      <alignment horizontal="right" vertical="center"/>
      <protection locked="0"/>
    </xf>
    <xf numFmtId="166" fontId="3" fillId="17" borderId="15" xfId="0" applyNumberFormat="1" applyFont="1" applyFill="1" applyBorder="1" applyAlignment="1" applyProtection="1">
      <alignment horizontal="right" vertical="center"/>
      <protection locked="0"/>
    </xf>
    <xf numFmtId="0" fontId="5" fillId="18" borderId="29" xfId="0" applyFont="1" applyFill="1" applyBorder="1" applyAlignment="1" applyProtection="1">
      <alignment horizontal="center" vertical="center"/>
      <protection locked="0"/>
    </xf>
    <xf numFmtId="0" fontId="5" fillId="18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3" fillId="0" borderId="35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16" fillId="3" borderId="38" xfId="0" applyFont="1" applyFill="1" applyBorder="1" applyAlignment="1">
      <alignment horizontal="right" vertical="center"/>
    </xf>
    <xf numFmtId="0" fontId="17" fillId="3" borderId="38" xfId="0" applyFont="1" applyFill="1" applyBorder="1" applyAlignment="1">
      <alignment horizontal="left" vertical="center"/>
    </xf>
    <xf numFmtId="167" fontId="5" fillId="15" borderId="1" xfId="0" applyNumberFormat="1" applyFont="1" applyFill="1" applyBorder="1" applyAlignment="1" applyProtection="1">
      <alignment horizontal="right" vertical="center"/>
      <protection locked="0"/>
    </xf>
    <xf numFmtId="167" fontId="5" fillId="16" borderId="1" xfId="0" applyNumberFormat="1" applyFont="1" applyFill="1" applyBorder="1" applyAlignment="1" applyProtection="1">
      <alignment horizontal="right" vertical="center"/>
      <protection locked="0"/>
    </xf>
    <xf numFmtId="166" fontId="5" fillId="8" borderId="39" xfId="0" applyNumberFormat="1" applyFont="1" applyFill="1" applyBorder="1" applyAlignment="1" applyProtection="1">
      <alignment horizontal="right" vertical="center"/>
      <protection locked="0"/>
    </xf>
    <xf numFmtId="166" fontId="5" fillId="16" borderId="40" xfId="0" applyNumberFormat="1" applyFont="1" applyFill="1" applyBorder="1" applyAlignment="1" applyProtection="1">
      <alignment horizontal="right" vertical="center"/>
      <protection locked="0"/>
    </xf>
    <xf numFmtId="167" fontId="5" fillId="15" borderId="14" xfId="0" applyNumberFormat="1" applyFont="1" applyFill="1" applyBorder="1" applyAlignment="1" applyProtection="1">
      <alignment horizontal="right" vertical="center"/>
      <protection locked="0"/>
    </xf>
    <xf numFmtId="166" fontId="5" fillId="15" borderId="41" xfId="0" applyNumberFormat="1" applyFont="1" applyFill="1" applyBorder="1" applyAlignment="1" applyProtection="1">
      <alignment horizontal="right" vertical="center"/>
      <protection locked="0"/>
    </xf>
    <xf numFmtId="167" fontId="5" fillId="16" borderId="15" xfId="0" applyNumberFormat="1" applyFont="1" applyFill="1" applyBorder="1" applyAlignment="1" applyProtection="1">
      <alignment horizontal="right" vertical="center"/>
      <protection locked="0"/>
    </xf>
    <xf numFmtId="166" fontId="5" fillId="8" borderId="42" xfId="0" applyNumberFormat="1" applyFont="1" applyFill="1" applyBorder="1" applyAlignment="1" applyProtection="1">
      <alignment horizontal="right" vertical="center"/>
      <protection locked="0"/>
    </xf>
    <xf numFmtId="166" fontId="5" fillId="8" borderId="14" xfId="0" applyNumberFormat="1" applyFont="1" applyFill="1" applyBorder="1" applyAlignment="1" applyProtection="1">
      <alignment horizontal="right" vertical="center"/>
      <protection locked="0"/>
    </xf>
    <xf numFmtId="166" fontId="5" fillId="8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right" vertical="center"/>
      <protection locked="0"/>
    </xf>
    <xf numFmtId="0" fontId="3" fillId="0" borderId="44" xfId="0" applyFont="1" applyBorder="1" applyAlignment="1" applyProtection="1">
      <alignment horizontal="right" vertical="center"/>
      <protection locked="0"/>
    </xf>
    <xf numFmtId="0" fontId="3" fillId="0" borderId="45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14" fillId="3" borderId="38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6" fontId="0" fillId="0" borderId="0" xfId="0" applyNumberFormat="1" applyAlignment="1" applyProtection="1">
      <alignment vertical="center"/>
    </xf>
    <xf numFmtId="0" fontId="0" fillId="12" borderId="0" xfId="0" applyFill="1" applyProtection="1"/>
    <xf numFmtId="166" fontId="0" fillId="0" borderId="1" xfId="1" applyNumberFormat="1" applyFont="1" applyBorder="1" applyProtection="1"/>
    <xf numFmtId="0" fontId="0" fillId="0" borderId="1" xfId="0" applyFill="1" applyBorder="1" applyProtection="1"/>
    <xf numFmtId="0" fontId="18" fillId="0" borderId="0" xfId="0" applyFont="1" applyAlignment="1" applyProtection="1">
      <alignment vertical="center"/>
    </xf>
    <xf numFmtId="167" fontId="3" fillId="9" borderId="42" xfId="0" applyNumberFormat="1" applyFont="1" applyFill="1" applyBorder="1" applyAlignment="1">
      <alignment horizontal="right" vertical="center"/>
    </xf>
    <xf numFmtId="166" fontId="3" fillId="9" borderId="46" xfId="1" applyNumberFormat="1" applyFont="1" applyFill="1" applyBorder="1" applyAlignment="1">
      <alignment horizontal="right" vertical="center"/>
    </xf>
    <xf numFmtId="166" fontId="3" fillId="9" borderId="41" xfId="0" applyNumberFormat="1" applyFont="1" applyFill="1" applyBorder="1" applyAlignment="1">
      <alignment horizontal="right" vertical="center"/>
    </xf>
    <xf numFmtId="0" fontId="3" fillId="9" borderId="40" xfId="0" applyFont="1" applyFill="1" applyBorder="1" applyAlignment="1">
      <alignment vertical="center"/>
    </xf>
    <xf numFmtId="167" fontId="3" fillId="9" borderId="27" xfId="3" applyNumberFormat="1" applyFont="1" applyFill="1" applyBorder="1" applyAlignment="1">
      <alignment horizontal="right" vertical="center"/>
    </xf>
    <xf numFmtId="167" fontId="3" fillId="9" borderId="1" xfId="3" applyNumberFormat="1" applyFont="1" applyFill="1" applyBorder="1" applyAlignment="1">
      <alignment horizontal="right" vertical="center"/>
    </xf>
    <xf numFmtId="166" fontId="3" fillId="9" borderId="1" xfId="0" applyNumberFormat="1" applyFont="1" applyFill="1" applyBorder="1" applyAlignment="1">
      <alignment horizontal="right" vertical="center"/>
    </xf>
    <xf numFmtId="0" fontId="3" fillId="9" borderId="28" xfId="0" applyFont="1" applyFill="1" applyBorder="1" applyAlignment="1">
      <alignment vertical="center"/>
    </xf>
    <xf numFmtId="166" fontId="13" fillId="12" borderId="1" xfId="1" applyNumberFormat="1" applyFont="1" applyFill="1" applyBorder="1"/>
    <xf numFmtId="167" fontId="3" fillId="5" borderId="31" xfId="3" applyNumberFormat="1" applyFont="1" applyFill="1" applyBorder="1" applyAlignment="1">
      <alignment horizontal="right" vertical="center"/>
    </xf>
    <xf numFmtId="167" fontId="3" fillId="5" borderId="6" xfId="3" applyNumberFormat="1" applyFont="1" applyFill="1" applyBorder="1" applyAlignment="1">
      <alignment horizontal="right" vertical="center"/>
    </xf>
    <xf numFmtId="166" fontId="3" fillId="12" borderId="1" xfId="1" applyNumberFormat="1" applyFont="1" applyFill="1" applyBorder="1" applyAlignment="1">
      <alignment horizontal="right" vertical="center"/>
    </xf>
    <xf numFmtId="0" fontId="3" fillId="12" borderId="47" xfId="0" applyFont="1" applyFill="1" applyBorder="1" applyAlignment="1">
      <alignment vertical="center"/>
    </xf>
    <xf numFmtId="0" fontId="3" fillId="12" borderId="28" xfId="0" applyFont="1" applyFill="1" applyBorder="1" applyAlignment="1">
      <alignment vertical="center"/>
    </xf>
    <xf numFmtId="166" fontId="3" fillId="14" borderId="1" xfId="1" applyNumberFormat="1" applyFont="1" applyFill="1" applyBorder="1" applyAlignment="1">
      <alignment horizontal="right" vertical="center"/>
    </xf>
    <xf numFmtId="0" fontId="3" fillId="14" borderId="28" xfId="0" applyFont="1" applyFill="1" applyBorder="1" applyAlignment="1">
      <alignment vertical="center"/>
    </xf>
    <xf numFmtId="166" fontId="3" fillId="9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vertical="center"/>
    </xf>
    <xf numFmtId="166" fontId="3" fillId="2" borderId="6" xfId="1" applyNumberFormat="1" applyFont="1" applyFill="1" applyBorder="1" applyAlignment="1">
      <alignment horizontal="right" vertical="center"/>
    </xf>
    <xf numFmtId="0" fontId="3" fillId="5" borderId="48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7" xfId="0" applyFont="1" applyFill="1" applyBorder="1" applyAlignment="1">
      <alignment horizontal="right" vertical="center"/>
    </xf>
    <xf numFmtId="0" fontId="3" fillId="5" borderId="35" xfId="0" applyFont="1" applyFill="1" applyBorder="1" applyAlignment="1">
      <alignment horizontal="right" vertical="center"/>
    </xf>
    <xf numFmtId="0" fontId="3" fillId="5" borderId="49" xfId="0" applyFont="1" applyFill="1" applyBorder="1" applyAlignment="1">
      <alignment horizontal="right" vertical="center"/>
    </xf>
    <xf numFmtId="0" fontId="3" fillId="5" borderId="50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4" fillId="3" borderId="38" xfId="0" applyFont="1" applyFill="1" applyBorder="1" applyAlignment="1">
      <alignment vertical="center"/>
    </xf>
    <xf numFmtId="166" fontId="19" fillId="19" borderId="44" xfId="1" applyNumberFormat="1" applyFont="1" applyFill="1" applyBorder="1" applyAlignment="1">
      <alignment horizontal="right" vertical="center"/>
    </xf>
    <xf numFmtId="0" fontId="20" fillId="0" borderId="23" xfId="0" applyFont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166" fontId="19" fillId="19" borderId="51" xfId="1" applyNumberFormat="1" applyFont="1" applyFill="1" applyBorder="1" applyAlignment="1">
      <alignment horizontal="right" vertical="center"/>
    </xf>
    <xf numFmtId="166" fontId="19" fillId="12" borderId="52" xfId="1" applyNumberFormat="1" applyFont="1" applyFill="1" applyBorder="1" applyAlignment="1">
      <alignment horizontal="right" vertical="center"/>
    </xf>
    <xf numFmtId="166" fontId="19" fillId="12" borderId="46" xfId="1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166" fontId="19" fillId="19" borderId="53" xfId="1" applyNumberFormat="1" applyFont="1" applyFill="1" applyBorder="1" applyAlignment="1">
      <alignment horizontal="right" vertical="center"/>
    </xf>
    <xf numFmtId="166" fontId="19" fillId="12" borderId="54" xfId="1" applyNumberFormat="1" applyFont="1" applyFill="1" applyBorder="1" applyAlignment="1">
      <alignment horizontal="right" vertical="center"/>
    </xf>
    <xf numFmtId="166" fontId="19" fillId="12" borderId="0" xfId="1" applyNumberFormat="1" applyFont="1" applyFill="1" applyBorder="1" applyAlignment="1">
      <alignment horizontal="right" vertical="center"/>
    </xf>
    <xf numFmtId="0" fontId="19" fillId="0" borderId="55" xfId="0" applyFont="1" applyBorder="1" applyAlignment="1">
      <alignment vertical="center"/>
    </xf>
    <xf numFmtId="166" fontId="19" fillId="19" borderId="43" xfId="1" applyNumberFormat="1" applyFont="1" applyFill="1" applyBorder="1" applyAlignment="1">
      <alignment horizontal="right" vertical="center"/>
    </xf>
    <xf numFmtId="166" fontId="19" fillId="12" borderId="56" xfId="1" applyNumberFormat="1" applyFont="1" applyFill="1" applyBorder="1" applyAlignment="1">
      <alignment horizontal="right" vertical="center"/>
    </xf>
    <xf numFmtId="166" fontId="19" fillId="12" borderId="57" xfId="1" applyNumberFormat="1" applyFont="1" applyFill="1" applyBorder="1" applyAlignment="1">
      <alignment horizontal="right" vertical="center"/>
    </xf>
    <xf numFmtId="0" fontId="19" fillId="0" borderId="38" xfId="0" applyFont="1" applyBorder="1" applyAlignment="1">
      <alignment vertical="center"/>
    </xf>
    <xf numFmtId="166" fontId="20" fillId="19" borderId="51" xfId="1" applyNumberFormat="1" applyFont="1" applyFill="1" applyBorder="1" applyAlignment="1">
      <alignment horizontal="right" vertical="center"/>
    </xf>
    <xf numFmtId="166" fontId="20" fillId="12" borderId="52" xfId="1" applyNumberFormat="1" applyFont="1" applyFill="1" applyBorder="1" applyAlignment="1">
      <alignment horizontal="right" vertical="center"/>
    </xf>
    <xf numFmtId="166" fontId="20" fillId="12" borderId="17" xfId="1" applyNumberFormat="1" applyFont="1" applyFill="1" applyBorder="1" applyAlignment="1">
      <alignment horizontal="right" vertical="center"/>
    </xf>
    <xf numFmtId="0" fontId="18" fillId="0" borderId="52" xfId="0" applyFont="1" applyBorder="1" applyAlignment="1">
      <alignment horizontal="left" vertical="center"/>
    </xf>
    <xf numFmtId="166" fontId="20" fillId="19" borderId="53" xfId="1" applyNumberFormat="1" applyFont="1" applyFill="1" applyBorder="1" applyAlignment="1">
      <alignment horizontal="right" vertical="center"/>
    </xf>
    <xf numFmtId="166" fontId="20" fillId="12" borderId="54" xfId="1" applyNumberFormat="1" applyFont="1" applyFill="1" applyBorder="1" applyAlignment="1">
      <alignment horizontal="right" vertical="center"/>
    </xf>
    <xf numFmtId="166" fontId="20" fillId="12" borderId="55" xfId="1" applyNumberFormat="1" applyFont="1" applyFill="1" applyBorder="1" applyAlignment="1">
      <alignment horizontal="right" vertical="center"/>
    </xf>
    <xf numFmtId="0" fontId="18" fillId="0" borderId="54" xfId="0" applyFont="1" applyBorder="1" applyAlignment="1">
      <alignment horizontal="left" vertical="center"/>
    </xf>
    <xf numFmtId="166" fontId="0" fillId="2" borderId="1" xfId="1" applyNumberFormat="1" applyFont="1" applyFill="1" applyBorder="1" applyProtection="1"/>
    <xf numFmtId="0" fontId="0" fillId="2" borderId="1" xfId="0" applyFill="1" applyBorder="1" applyProtection="1"/>
    <xf numFmtId="166" fontId="20" fillId="19" borderId="43" xfId="1" applyNumberFormat="1" applyFont="1" applyFill="1" applyBorder="1" applyAlignment="1">
      <alignment horizontal="right" vertical="center"/>
    </xf>
    <xf numFmtId="166" fontId="20" fillId="12" borderId="56" xfId="1" applyNumberFormat="1" applyFont="1" applyFill="1" applyBorder="1" applyAlignment="1">
      <alignment horizontal="right" vertical="center"/>
    </xf>
    <xf numFmtId="166" fontId="20" fillId="12" borderId="38" xfId="1" applyNumberFormat="1" applyFont="1" applyFill="1" applyBorder="1" applyAlignment="1">
      <alignment horizontal="right" vertical="center"/>
    </xf>
    <xf numFmtId="0" fontId="18" fillId="0" borderId="56" xfId="0" applyFont="1" applyBorder="1" applyAlignment="1">
      <alignment horizontal="left" vertical="center"/>
    </xf>
    <xf numFmtId="166" fontId="20" fillId="12" borderId="53" xfId="1" applyNumberFormat="1" applyFont="1" applyFill="1" applyBorder="1" applyAlignment="1">
      <alignment horizontal="right" vertical="center"/>
    </xf>
    <xf numFmtId="0" fontId="18" fillId="0" borderId="55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18" fillId="0" borderId="55" xfId="0" applyFont="1" applyBorder="1" applyAlignment="1">
      <alignment vertical="center"/>
    </xf>
    <xf numFmtId="0" fontId="0" fillId="0" borderId="1" xfId="0" applyBorder="1" applyAlignment="1" applyProtection="1">
      <alignment horizontal="right"/>
    </xf>
    <xf numFmtId="0" fontId="20" fillId="19" borderId="53" xfId="0" applyFont="1" applyFill="1" applyBorder="1" applyAlignment="1">
      <alignment horizontal="right" vertical="center"/>
    </xf>
    <xf numFmtId="0" fontId="20" fillId="12" borderId="54" xfId="0" applyFont="1" applyFill="1" applyBorder="1" applyAlignment="1">
      <alignment horizontal="right" vertical="center"/>
    </xf>
    <xf numFmtId="168" fontId="20" fillId="12" borderId="53" xfId="1" applyNumberFormat="1" applyFont="1" applyFill="1" applyBorder="1" applyAlignment="1">
      <alignment horizontal="right" vertical="center"/>
    </xf>
    <xf numFmtId="0" fontId="18" fillId="0" borderId="38" xfId="0" applyFont="1" applyBorder="1" applyAlignment="1">
      <alignment vertical="center"/>
    </xf>
    <xf numFmtId="0" fontId="7" fillId="19" borderId="43" xfId="0" applyFont="1" applyFill="1" applyBorder="1" applyAlignment="1">
      <alignment horizontal="right" vertical="center"/>
    </xf>
    <xf numFmtId="0" fontId="13" fillId="12" borderId="56" xfId="0" applyFont="1" applyFill="1" applyBorder="1" applyAlignment="1">
      <alignment horizontal="right" vertical="center"/>
    </xf>
    <xf numFmtId="0" fontId="13" fillId="12" borderId="38" xfId="0" applyFont="1" applyFill="1" applyBorder="1" applyAlignment="1">
      <alignment horizontal="right" vertical="center"/>
    </xf>
    <xf numFmtId="0" fontId="0" fillId="20" borderId="2" xfId="0" applyFill="1" applyBorder="1" applyAlignment="1">
      <alignment horizontal="center"/>
    </xf>
    <xf numFmtId="0" fontId="7" fillId="0" borderId="14" xfId="0" quotePrefix="1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3897035833841584E-2"/>
          <c:y val="0.16549679077725904"/>
          <c:w val="0.92636270525593067"/>
          <c:h val="0.79083548184795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'RF1 (2)'!$BF$522</c:f>
              <c:strCache>
                <c:ptCount val="1"/>
                <c:pt idx="0">
                  <c:v>Ingresos de la Operación (después de impuestos) según firmas simuladas - Año 1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(2)'!$M$520:$M$524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(2)'!$N$520:$N$524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41752"/>
        <c:axId val="184346304"/>
      </c:barChart>
      <c:catAx>
        <c:axId val="145841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346304"/>
        <c:crosses val="autoZero"/>
        <c:auto val="1"/>
        <c:lblAlgn val="ctr"/>
        <c:lblOffset val="100"/>
        <c:noMultiLvlLbl val="0"/>
      </c:catAx>
      <c:valAx>
        <c:axId val="184346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4584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(2)'!$BF$707</c:f>
              <c:strCache>
                <c:ptCount val="1"/>
                <c:pt idx="0">
                  <c:v>Ingresos de la Operación (después de impuestos) según firmas simuladas - Año 10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(2)'!$W$705:$W$709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0904"/>
        <c:axId val="186986592"/>
      </c:barChart>
      <c:catAx>
        <c:axId val="186990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86592"/>
        <c:crosses val="autoZero"/>
        <c:auto val="1"/>
        <c:lblAlgn val="ctr"/>
        <c:lblOffset val="100"/>
        <c:noMultiLvlLbl val="0"/>
      </c:catAx>
      <c:valAx>
        <c:axId val="1869865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90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(2)'!$N$539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(2)'!$M$540:$M$544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(2)'!$N$540:$N$544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(2)'!$O$539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(2)'!$M$540:$M$544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(2)'!$O$540:$O$544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2472"/>
        <c:axId val="186993648"/>
      </c:barChart>
      <c:catAx>
        <c:axId val="186992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93648"/>
        <c:crosses val="autoZero"/>
        <c:auto val="1"/>
        <c:lblAlgn val="ctr"/>
        <c:lblOffset val="100"/>
        <c:noMultiLvlLbl val="0"/>
      </c:catAx>
      <c:valAx>
        <c:axId val="186993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92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(2)'!$N$558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(2)'!$M$559:$M$563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(2)'!$N$559:$N$563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(2)'!$O$558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(2)'!$M$559:$M$563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(2)'!$O$559:$O$563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(2)'!$P$558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(2)'!$M$559:$M$563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(2)'!$P$559:$P$563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87376"/>
        <c:axId val="186986200"/>
      </c:barChart>
      <c:catAx>
        <c:axId val="18698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86200"/>
        <c:crosses val="autoZero"/>
        <c:auto val="1"/>
        <c:lblAlgn val="ctr"/>
        <c:lblOffset val="100"/>
        <c:noMultiLvlLbl val="0"/>
      </c:catAx>
      <c:valAx>
        <c:axId val="1869862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8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(2)'!$N$579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(2)'!$M$580:$M$584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(2)'!$N$580:$N$584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(2)'!$O$579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(2)'!$M$580:$M$584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(2)'!$O$580:$O$584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(2)'!$P$579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(2)'!$M$580:$M$584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(2)'!$P$580:$P$584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(2)'!$Q$579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(2)'!$M$580:$M$584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(2)'!$Q$580:$Q$584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88944"/>
        <c:axId val="186991296"/>
      </c:barChart>
      <c:catAx>
        <c:axId val="18698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91296"/>
        <c:crosses val="autoZero"/>
        <c:auto val="1"/>
        <c:lblAlgn val="ctr"/>
        <c:lblOffset val="100"/>
        <c:noMultiLvlLbl val="0"/>
      </c:catAx>
      <c:valAx>
        <c:axId val="186991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8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(2)'!$N$599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(2)'!$N$600:$N$604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(2)'!$O$599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(2)'!$O$600:$O$604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(2)'!$P$599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(2)'!$P$600:$P$604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(2)'!$Q$599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(2)'!$Q$600:$Q$604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(2)'!$R$599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(2)'!$R$600:$R$604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0120"/>
        <c:axId val="186990512"/>
      </c:barChart>
      <c:catAx>
        <c:axId val="18699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90512"/>
        <c:crosses val="autoZero"/>
        <c:auto val="1"/>
        <c:lblAlgn val="ctr"/>
        <c:lblOffset val="100"/>
        <c:noMultiLvlLbl val="0"/>
      </c:catAx>
      <c:valAx>
        <c:axId val="1869905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90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(2)'!$N$619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(2)'!$N$620:$N$624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(2)'!$O$619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(2)'!$O$620:$O$624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(2)'!$P$619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(2)'!$P$620:$P$624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(2)'!$Q$619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(2)'!$Q$620:$Q$624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(2)'!$R$619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(2)'!$R$620:$R$624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'RF1 (2)'!$S$619</c:f>
              <c:strCache>
                <c:ptCount val="1"/>
                <c:pt idx="0">
                  <c:v>año 6</c:v>
                </c:pt>
              </c:strCache>
            </c:strRef>
          </c:tx>
          <c:invertIfNegative val="0"/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(2)'!$S$620:$S$624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1576"/>
        <c:axId val="187015104"/>
      </c:barChart>
      <c:catAx>
        <c:axId val="18701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5104"/>
        <c:crosses val="autoZero"/>
        <c:auto val="1"/>
        <c:lblAlgn val="ctr"/>
        <c:lblOffset val="100"/>
        <c:noMultiLvlLbl val="0"/>
      </c:catAx>
      <c:valAx>
        <c:axId val="1870151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7011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(2)'!$N$639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(2)'!$N$640:$N$644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(2)'!$O$639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(2)'!$O$640:$O$644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(2)'!$P$639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(2)'!$P$640:$P$644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(2)'!$Q$639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(2)'!$Q$640:$Q$644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(2)'!$R$639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(2)'!$R$640:$R$644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'RF1 (2)'!$S$639</c:f>
              <c:strCache>
                <c:ptCount val="1"/>
                <c:pt idx="0">
                  <c:v>año 6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(2)'!$S$640:$S$644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'RF1 (2)'!$T$639</c:f>
              <c:strCache>
                <c:ptCount val="1"/>
                <c:pt idx="0">
                  <c:v>año 7</c:v>
                </c:pt>
              </c:strCache>
            </c:strRef>
          </c:tx>
          <c:invertIfNegative val="0"/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(2)'!$T$640:$T$644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4712"/>
        <c:axId val="187017456"/>
      </c:barChart>
      <c:catAx>
        <c:axId val="187014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7456"/>
        <c:crosses val="autoZero"/>
        <c:auto val="1"/>
        <c:lblAlgn val="ctr"/>
        <c:lblOffset val="100"/>
        <c:noMultiLvlLbl val="0"/>
      </c:catAx>
      <c:valAx>
        <c:axId val="1870174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7014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(2)'!$N$661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(2)'!$N$662:$N$666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(2)'!$O$661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(2)'!$O$662:$O$666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(2)'!$P$661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(2)'!$P$662:$P$666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(2)'!$Q$661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(2)'!$Q$662:$Q$666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(2)'!$R$661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(2)'!$R$662:$R$666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'RF1 (2)'!$S$661</c:f>
              <c:strCache>
                <c:ptCount val="1"/>
                <c:pt idx="0">
                  <c:v>año 6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(2)'!$S$662:$S$666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'RF1 (2)'!$T$661</c:f>
              <c:strCache>
                <c:ptCount val="1"/>
                <c:pt idx="0">
                  <c:v>año 7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(2)'!$T$662:$T$666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'RF1 (2)'!$U$661</c:f>
              <c:strCache>
                <c:ptCount val="1"/>
                <c:pt idx="0">
                  <c:v>año 8</c:v>
                </c:pt>
              </c:strCache>
            </c:strRef>
          </c:tx>
          <c:invertIfNegative val="0"/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(2)'!$U$662:$U$666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6280"/>
        <c:axId val="187013928"/>
      </c:barChart>
      <c:catAx>
        <c:axId val="187016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3928"/>
        <c:crosses val="autoZero"/>
        <c:auto val="1"/>
        <c:lblAlgn val="ctr"/>
        <c:lblOffset val="100"/>
        <c:noMultiLvlLbl val="0"/>
      </c:catAx>
      <c:valAx>
        <c:axId val="1870139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7016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(2)'!$N$682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(2)'!$N$683:$N$687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(2)'!$O$682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(2)'!$O$683:$O$687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(2)'!$P$682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(2)'!$P$683:$P$687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(2)'!$Q$682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(2)'!$Q$683:$Q$687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(2)'!$R$682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(2)'!$R$683:$R$687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'RF1 (2)'!$S$682</c:f>
              <c:strCache>
                <c:ptCount val="1"/>
                <c:pt idx="0">
                  <c:v>año 6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(2)'!$S$683:$S$687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'RF1 (2)'!$T$682</c:f>
              <c:strCache>
                <c:ptCount val="1"/>
                <c:pt idx="0">
                  <c:v>año 7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(2)'!$T$683:$T$687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'RF1 (2)'!$U$682</c:f>
              <c:strCache>
                <c:ptCount val="1"/>
                <c:pt idx="0">
                  <c:v>año 8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(2)'!$U$683:$U$687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'RF1 (2)'!$V$682</c:f>
              <c:strCache>
                <c:ptCount val="1"/>
                <c:pt idx="0">
                  <c:v>año 9</c:v>
                </c:pt>
              </c:strCache>
            </c:strRef>
          </c:tx>
          <c:invertIfNegative val="0"/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(2)'!$V$683:$V$687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5496"/>
        <c:axId val="187011968"/>
      </c:barChart>
      <c:catAx>
        <c:axId val="18701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1968"/>
        <c:crosses val="autoZero"/>
        <c:auto val="1"/>
        <c:lblAlgn val="ctr"/>
        <c:lblOffset val="100"/>
        <c:noMultiLvlLbl val="0"/>
      </c:catAx>
      <c:valAx>
        <c:axId val="1870119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7015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(2)'!$N$704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(2)'!$N$705:$N$709</c:f>
              <c:numCache>
                <c:formatCode>_(* #,##0_);_(* \(#,##0\);_(* "-"??_);_(@_)</c:formatCode>
                <c:ptCount val="5"/>
                <c:pt idx="0">
                  <c:v>890450.02242012392</c:v>
                </c:pt>
                <c:pt idx="1">
                  <c:v>812025.33146552718</c:v>
                </c:pt>
                <c:pt idx="2">
                  <c:v>825124.00753219228</c:v>
                </c:pt>
                <c:pt idx="3">
                  <c:v>1001719.655285066</c:v>
                </c:pt>
                <c:pt idx="4">
                  <c:v>1007894.4075321923</c:v>
                </c:pt>
              </c:numCache>
            </c:numRef>
          </c:val>
        </c:ser>
        <c:ser>
          <c:idx val="1"/>
          <c:order val="1"/>
          <c:tx>
            <c:strRef>
              <c:f>'RF1 (2)'!$O$704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(2)'!$O$705:$O$709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ser>
          <c:idx val="2"/>
          <c:order val="2"/>
          <c:tx>
            <c:strRef>
              <c:f>'RF1 (2)'!$P$704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(2)'!$P$705:$P$709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'RF1 (2)'!$Q$704</c:f>
              <c:strCache>
                <c:ptCount val="1"/>
                <c:pt idx="0">
                  <c:v>año 4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(2)'!$Q$705:$Q$709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'RF1 (2)'!$R$704</c:f>
              <c:strCache>
                <c:ptCount val="1"/>
                <c:pt idx="0">
                  <c:v>año 5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(2)'!$R$705:$R$709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'RF1 (2)'!$S$704</c:f>
              <c:strCache>
                <c:ptCount val="1"/>
                <c:pt idx="0">
                  <c:v>año 6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(2)'!$S$705:$S$709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'RF1 (2)'!$T$704</c:f>
              <c:strCache>
                <c:ptCount val="1"/>
                <c:pt idx="0">
                  <c:v>año 7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(2)'!$T$705:$T$709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'RF1 (2)'!$U$704</c:f>
              <c:strCache>
                <c:ptCount val="1"/>
                <c:pt idx="0">
                  <c:v>año 8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(2)'!$U$705:$U$709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'RF1 (2)'!$V$704</c:f>
              <c:strCache>
                <c:ptCount val="1"/>
                <c:pt idx="0">
                  <c:v>año 9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(2)'!$V$705:$V$709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'RF1 (2)'!$W$704</c:f>
              <c:strCache>
                <c:ptCount val="1"/>
                <c:pt idx="0">
                  <c:v>año 10</c:v>
                </c:pt>
              </c:strCache>
            </c:strRef>
          </c:tx>
          <c:invertIfNegative val="0"/>
          <c:cat>
            <c:strRef>
              <c:f>'RF1 (2)'!$M$705:$M$709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(2)'!$W$705:$W$709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1184"/>
        <c:axId val="187018240"/>
      </c:barChart>
      <c:catAx>
        <c:axId val="18701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8240"/>
        <c:crosses val="autoZero"/>
        <c:auto val="1"/>
        <c:lblAlgn val="ctr"/>
        <c:lblOffset val="100"/>
        <c:noMultiLvlLbl val="0"/>
      </c:catAx>
      <c:valAx>
        <c:axId val="187018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701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(2)'!$BF$542</c:f>
              <c:strCache>
                <c:ptCount val="1"/>
                <c:pt idx="0">
                  <c:v>Ingresos de la Operación (después de impuestos) según firmas simuladas - Año 2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(2)'!$M$540:$M$544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(2)'!$O$540:$O$544</c:f>
              <c:numCache>
                <c:formatCode>_(* #,##0_);_(* \(#,##0\);_(* "-"??_);_(@_)</c:formatCode>
                <c:ptCount val="5"/>
                <c:pt idx="0">
                  <c:v>707381.08506380883</c:v>
                </c:pt>
                <c:pt idx="1">
                  <c:v>553745.11293105443</c:v>
                </c:pt>
                <c:pt idx="2">
                  <c:v>509789.75506438455</c:v>
                </c:pt>
                <c:pt idx="3">
                  <c:v>935034.10059829289</c:v>
                </c:pt>
                <c:pt idx="4">
                  <c:v>656943.69256092899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99048"/>
        <c:axId val="185302576"/>
      </c:barChart>
      <c:catAx>
        <c:axId val="185299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02576"/>
        <c:crosses val="autoZero"/>
        <c:auto val="1"/>
        <c:lblAlgn val="ctr"/>
        <c:lblOffset val="100"/>
        <c:noMultiLvlLbl val="0"/>
      </c:catAx>
      <c:valAx>
        <c:axId val="185302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29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(2)'!$BF$561</c:f>
              <c:strCache>
                <c:ptCount val="1"/>
                <c:pt idx="0">
                  <c:v>Ingresos de la Operación (después de impuestos) según firmas simuladas - Año 3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(2)'!$M$559:$M$563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(2)'!$P$559:$P$563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02968"/>
        <c:axId val="185306104"/>
      </c:barChart>
      <c:catAx>
        <c:axId val="18530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06104"/>
        <c:crosses val="autoZero"/>
        <c:auto val="1"/>
        <c:lblAlgn val="ctr"/>
        <c:lblOffset val="100"/>
        <c:noMultiLvlLbl val="0"/>
      </c:catAx>
      <c:valAx>
        <c:axId val="1853061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302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(2)'!$BF$582</c:f>
              <c:strCache>
                <c:ptCount val="1"/>
                <c:pt idx="0">
                  <c:v>Ingresos de la Operación (después de impuestos) según firmas simuladas -Año 4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(2)'!$M$580:$M$584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(2)'!$Q$580:$Q$584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99440"/>
        <c:axId val="185299832"/>
      </c:barChart>
      <c:catAx>
        <c:axId val="18529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299832"/>
        <c:crosses val="autoZero"/>
        <c:auto val="1"/>
        <c:lblAlgn val="ctr"/>
        <c:lblOffset val="100"/>
        <c:noMultiLvlLbl val="0"/>
      </c:catAx>
      <c:valAx>
        <c:axId val="185299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29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(2)'!$BF$602</c:f>
              <c:strCache>
                <c:ptCount val="1"/>
                <c:pt idx="0">
                  <c:v>Ingresos de la Operación (después de impuestos) según firmas simuladas - Año 5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(2)'!$M$600:$M$604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(2)'!$R$600:$R$604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04536"/>
        <c:axId val="185303752"/>
      </c:barChart>
      <c:catAx>
        <c:axId val="185304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03752"/>
        <c:crosses val="autoZero"/>
        <c:auto val="1"/>
        <c:lblAlgn val="ctr"/>
        <c:lblOffset val="100"/>
        <c:noMultiLvlLbl val="0"/>
      </c:catAx>
      <c:valAx>
        <c:axId val="1853037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304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(2)'!$BF$622</c:f>
              <c:strCache>
                <c:ptCount val="1"/>
                <c:pt idx="0">
                  <c:v>Ingresos de la Operación (después de impuestos) según firmas simuladas - Año 6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(2)'!$M$620:$M$624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(2)'!$S$620:$S$624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04928"/>
        <c:axId val="185300616"/>
      </c:barChart>
      <c:catAx>
        <c:axId val="1853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00616"/>
        <c:crosses val="autoZero"/>
        <c:auto val="1"/>
        <c:lblAlgn val="ctr"/>
        <c:lblOffset val="100"/>
        <c:noMultiLvlLbl val="0"/>
      </c:catAx>
      <c:valAx>
        <c:axId val="185300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3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(2)'!$BF$642</c:f>
              <c:strCache>
                <c:ptCount val="1"/>
                <c:pt idx="0">
                  <c:v>Ingresos de la Operación (después de impuestos) según firmas simuladas - Año 7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(2)'!$M$640:$M$644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(2)'!$T$640:$T$644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02184"/>
        <c:axId val="185301008"/>
      </c:barChart>
      <c:catAx>
        <c:axId val="18530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01008"/>
        <c:crosses val="autoZero"/>
        <c:auto val="1"/>
        <c:lblAlgn val="ctr"/>
        <c:lblOffset val="100"/>
        <c:noMultiLvlLbl val="0"/>
      </c:catAx>
      <c:valAx>
        <c:axId val="1853010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530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(2)'!$BF$664</c:f>
              <c:strCache>
                <c:ptCount val="1"/>
                <c:pt idx="0">
                  <c:v>Ingresos de la Operación (después de impuestos) según firmas simuladas - Año 8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(2)'!$M$662:$M$666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(2)'!$U$662:$U$666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2864"/>
        <c:axId val="186987768"/>
      </c:barChart>
      <c:catAx>
        <c:axId val="1869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87768"/>
        <c:crosses val="autoZero"/>
        <c:auto val="1"/>
        <c:lblAlgn val="ctr"/>
        <c:lblOffset val="100"/>
        <c:noMultiLvlLbl val="0"/>
      </c:catAx>
      <c:valAx>
        <c:axId val="186987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'RF1 (2)'!$BF$685</c:f>
              <c:strCache>
                <c:ptCount val="1"/>
                <c:pt idx="0">
                  <c:v>Ingresos de la Operación (después de impuestos) según firmas simuladas - Año 9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</c15:spPr>
                <c15:showLeaderLines val="0"/>
              </c:ext>
            </c:extLst>
          </c:dLbls>
          <c:cat>
            <c:strRef>
              <c:f>'RF1 (2)'!$M$683:$M$687</c:f>
              <c:strCache>
                <c:ptCount val="5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  <c:pt idx="3">
                  <c:v>Firma 4</c:v>
                </c:pt>
                <c:pt idx="4">
                  <c:v>Firma 5</c:v>
                </c:pt>
              </c:strCache>
            </c:strRef>
          </c:cat>
          <c:val>
            <c:numRef>
              <c:f>'RF1 (2)'!$V$683:$V$687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3256"/>
        <c:axId val="186991688"/>
      </c:barChart>
      <c:catAx>
        <c:axId val="18699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991688"/>
        <c:crosses val="autoZero"/>
        <c:auto val="1"/>
        <c:lblAlgn val="ctr"/>
        <c:lblOffset val="100"/>
        <c:noMultiLvlLbl val="0"/>
      </c:catAx>
      <c:valAx>
        <c:axId val="1869916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6993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504</xdr:row>
      <xdr:rowOff>95248</xdr:rowOff>
    </xdr:from>
    <xdr:to>
      <xdr:col>10</xdr:col>
      <xdr:colOff>342900</xdr:colOff>
      <xdr:row>531</xdr:row>
      <xdr:rowOff>148167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537</xdr:row>
      <xdr:rowOff>152399</xdr:rowOff>
    </xdr:from>
    <xdr:to>
      <xdr:col>10</xdr:col>
      <xdr:colOff>352425</xdr:colOff>
      <xdr:row>553</xdr:row>
      <xdr:rowOff>66674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419099</xdr:colOff>
      <xdr:row>557</xdr:row>
      <xdr:rowOff>19050</xdr:rowOff>
    </xdr:from>
    <xdr:to>
      <xdr:col>10</xdr:col>
      <xdr:colOff>333374</xdr:colOff>
      <xdr:row>573</xdr:row>
      <xdr:rowOff>152400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577</xdr:row>
      <xdr:rowOff>152400</xdr:rowOff>
    </xdr:from>
    <xdr:to>
      <xdr:col>10</xdr:col>
      <xdr:colOff>352425</xdr:colOff>
      <xdr:row>594</xdr:row>
      <xdr:rowOff>0</xdr:rowOff>
    </xdr:to>
    <xdr:graphicFrame macro="">
      <xdr:nvGraphicFramePr>
        <xdr:cNvPr id="5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598</xdr:row>
      <xdr:rowOff>28574</xdr:rowOff>
    </xdr:from>
    <xdr:to>
      <xdr:col>10</xdr:col>
      <xdr:colOff>333375</xdr:colOff>
      <xdr:row>614</xdr:row>
      <xdr:rowOff>38099</xdr:rowOff>
    </xdr:to>
    <xdr:graphicFrame macro="">
      <xdr:nvGraphicFramePr>
        <xdr:cNvPr id="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371474</xdr:colOff>
      <xdr:row>617</xdr:row>
      <xdr:rowOff>161924</xdr:rowOff>
    </xdr:from>
    <xdr:to>
      <xdr:col>10</xdr:col>
      <xdr:colOff>285749</xdr:colOff>
      <xdr:row>633</xdr:row>
      <xdr:rowOff>114299</xdr:rowOff>
    </xdr:to>
    <xdr:graphicFrame macro="">
      <xdr:nvGraphicFramePr>
        <xdr:cNvPr id="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400049</xdr:colOff>
      <xdr:row>638</xdr:row>
      <xdr:rowOff>38100</xdr:rowOff>
    </xdr:from>
    <xdr:to>
      <xdr:col>10</xdr:col>
      <xdr:colOff>333374</xdr:colOff>
      <xdr:row>655</xdr:row>
      <xdr:rowOff>0</xdr:rowOff>
    </xdr:to>
    <xdr:graphicFrame macro="">
      <xdr:nvGraphicFramePr>
        <xdr:cNvPr id="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381000</xdr:colOff>
      <xdr:row>659</xdr:row>
      <xdr:rowOff>114300</xdr:rowOff>
    </xdr:from>
    <xdr:to>
      <xdr:col>10</xdr:col>
      <xdr:colOff>304800</xdr:colOff>
      <xdr:row>676</xdr:row>
      <xdr:rowOff>0</xdr:rowOff>
    </xdr:to>
    <xdr:graphicFrame macro="">
      <xdr:nvGraphicFramePr>
        <xdr:cNvPr id="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352425</xdr:colOff>
      <xdr:row>680</xdr:row>
      <xdr:rowOff>85725</xdr:rowOff>
    </xdr:from>
    <xdr:to>
      <xdr:col>10</xdr:col>
      <xdr:colOff>295275</xdr:colOff>
      <xdr:row>697</xdr:row>
      <xdr:rowOff>9525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352424</xdr:colOff>
      <xdr:row>702</xdr:row>
      <xdr:rowOff>161925</xdr:rowOff>
    </xdr:from>
    <xdr:to>
      <xdr:col>10</xdr:col>
      <xdr:colOff>295275</xdr:colOff>
      <xdr:row>719</xdr:row>
      <xdr:rowOff>180975</xdr:rowOff>
    </xdr:to>
    <xdr:graphicFrame macro="">
      <xdr:nvGraphicFramePr>
        <xdr:cNvPr id="11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730250</xdr:colOff>
      <xdr:row>544</xdr:row>
      <xdr:rowOff>63501</xdr:rowOff>
    </xdr:from>
    <xdr:to>
      <xdr:col>18</xdr:col>
      <xdr:colOff>10583</xdr:colOff>
      <xdr:row>552</xdr:row>
      <xdr:rowOff>116417</xdr:rowOff>
    </xdr:to>
    <xdr:graphicFrame macro="">
      <xdr:nvGraphicFramePr>
        <xdr:cNvPr id="1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751414</xdr:colOff>
      <xdr:row>563</xdr:row>
      <xdr:rowOff>116415</xdr:rowOff>
    </xdr:from>
    <xdr:to>
      <xdr:col>18</xdr:col>
      <xdr:colOff>761999</xdr:colOff>
      <xdr:row>573</xdr:row>
      <xdr:rowOff>143932</xdr:rowOff>
    </xdr:to>
    <xdr:graphicFrame macro="">
      <xdr:nvGraphicFramePr>
        <xdr:cNvPr id="1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21166</xdr:colOff>
      <xdr:row>584</xdr:row>
      <xdr:rowOff>158749</xdr:rowOff>
    </xdr:from>
    <xdr:to>
      <xdr:col>20</xdr:col>
      <xdr:colOff>21166</xdr:colOff>
      <xdr:row>594</xdr:row>
      <xdr:rowOff>38099</xdr:rowOff>
    </xdr:to>
    <xdr:graphicFrame macro="">
      <xdr:nvGraphicFramePr>
        <xdr:cNvPr id="1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42331</xdr:colOff>
      <xdr:row>605</xdr:row>
      <xdr:rowOff>21165</xdr:rowOff>
    </xdr:from>
    <xdr:to>
      <xdr:col>21</xdr:col>
      <xdr:colOff>10583</xdr:colOff>
      <xdr:row>613</xdr:row>
      <xdr:rowOff>186266</xdr:rowOff>
    </xdr:to>
    <xdr:graphicFrame macro="">
      <xdr:nvGraphicFramePr>
        <xdr:cNvPr id="15" name="7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761999</xdr:colOff>
      <xdr:row>624</xdr:row>
      <xdr:rowOff>169334</xdr:rowOff>
    </xdr:from>
    <xdr:to>
      <xdr:col>22</xdr:col>
      <xdr:colOff>10582</xdr:colOff>
      <xdr:row>633</xdr:row>
      <xdr:rowOff>175684</xdr:rowOff>
    </xdr:to>
    <xdr:graphicFrame macro="">
      <xdr:nvGraphicFramePr>
        <xdr:cNvPr id="16" name="7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644</xdr:row>
      <xdr:rowOff>105833</xdr:rowOff>
    </xdr:from>
    <xdr:to>
      <xdr:col>23</xdr:col>
      <xdr:colOff>0</xdr:colOff>
      <xdr:row>655</xdr:row>
      <xdr:rowOff>16932</xdr:rowOff>
    </xdr:to>
    <xdr:graphicFrame macro="">
      <xdr:nvGraphicFramePr>
        <xdr:cNvPr id="17" name="8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740832</xdr:colOff>
      <xdr:row>666</xdr:row>
      <xdr:rowOff>95249</xdr:rowOff>
    </xdr:from>
    <xdr:to>
      <xdr:col>23</xdr:col>
      <xdr:colOff>730250</xdr:colOff>
      <xdr:row>677</xdr:row>
      <xdr:rowOff>101599</xdr:rowOff>
    </xdr:to>
    <xdr:graphicFrame macro="">
      <xdr:nvGraphicFramePr>
        <xdr:cNvPr id="18" name="8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10582</xdr:colOff>
      <xdr:row>687</xdr:row>
      <xdr:rowOff>42333</xdr:rowOff>
    </xdr:from>
    <xdr:to>
      <xdr:col>24</xdr:col>
      <xdr:colOff>751415</xdr:colOff>
      <xdr:row>699</xdr:row>
      <xdr:rowOff>80433</xdr:rowOff>
    </xdr:to>
    <xdr:graphicFrame macro="">
      <xdr:nvGraphicFramePr>
        <xdr:cNvPr id="19" name="8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21166</xdr:colOff>
      <xdr:row>709</xdr:row>
      <xdr:rowOff>88899</xdr:rowOff>
    </xdr:from>
    <xdr:to>
      <xdr:col>26</xdr:col>
      <xdr:colOff>0</xdr:colOff>
      <xdr:row>723</xdr:row>
      <xdr:rowOff>42333</xdr:rowOff>
    </xdr:to>
    <xdr:graphicFrame macro="">
      <xdr:nvGraphicFramePr>
        <xdr:cNvPr id="20" name="8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B889"/>
  <sheetViews>
    <sheetView showGridLines="0" tabSelected="1" zoomScale="80" zoomScaleNormal="80" workbookViewId="0"/>
  </sheetViews>
  <sheetFormatPr baseColWidth="10" defaultColWidth="0" defaultRowHeight="0" customHeight="1" zeroHeight="1" x14ac:dyDescent="0.25"/>
  <cols>
    <col min="1" max="1" width="58.7109375" customWidth="1"/>
    <col min="2" max="20" width="20.7109375" customWidth="1"/>
    <col min="21" max="21" width="13.42578125" customWidth="1"/>
    <col min="22" max="22" width="14.140625" customWidth="1"/>
    <col min="23" max="23" width="18.140625" customWidth="1"/>
    <col min="24" max="24" width="12.7109375" customWidth="1"/>
    <col min="25" max="25" width="11.42578125" customWidth="1"/>
    <col min="26" max="26" width="16.140625" customWidth="1"/>
    <col min="27" max="27" width="13.28515625" customWidth="1"/>
    <col min="28" max="28" width="11.42578125" customWidth="1"/>
    <col min="29" max="29" width="17.140625" customWidth="1"/>
    <col min="30" max="30" width="14.140625" customWidth="1"/>
    <col min="31" max="46" width="11.42578125" customWidth="1"/>
    <col min="47" max="47" width="15.5703125" customWidth="1"/>
    <col min="48" max="48" width="16" customWidth="1"/>
    <col min="49" max="49" width="14.140625" customWidth="1"/>
    <col min="50" max="53" width="11.42578125" customWidth="1"/>
    <col min="54" max="54" width="5.85546875" customWidth="1"/>
    <col min="55" max="16384" width="11.42578125" hidden="1"/>
  </cols>
  <sheetData>
    <row r="1" spans="1:71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2"/>
      <c r="BC1" s="251">
        <v>0</v>
      </c>
      <c r="BD1" s="10" t="s">
        <v>200</v>
      </c>
      <c r="BE1" s="10"/>
      <c r="BF1" s="10"/>
      <c r="BG1" s="10"/>
      <c r="BH1" s="10"/>
      <c r="BI1" s="234" t="s">
        <v>6</v>
      </c>
      <c r="BJ1" s="234">
        <v>1</v>
      </c>
      <c r="BK1" s="234">
        <v>2</v>
      </c>
      <c r="BL1" s="234">
        <v>3</v>
      </c>
      <c r="BM1" s="234">
        <v>4</v>
      </c>
      <c r="BN1" s="234">
        <v>5</v>
      </c>
      <c r="BO1" s="234">
        <v>6</v>
      </c>
      <c r="BP1" s="234">
        <v>7</v>
      </c>
      <c r="BQ1" s="234">
        <v>8</v>
      </c>
      <c r="BR1" s="234">
        <v>9</v>
      </c>
      <c r="BS1" s="234">
        <v>10</v>
      </c>
    </row>
    <row r="2" spans="1:71" ht="21.75" thickBot="1" x14ac:dyDescent="0.3">
      <c r="A2" s="207" t="s">
        <v>199</v>
      </c>
      <c r="B2" s="250" t="s">
        <v>69</v>
      </c>
      <c r="C2" s="249" t="s">
        <v>64</v>
      </c>
      <c r="D2" s="248" t="s">
        <v>198</v>
      </c>
      <c r="E2" s="249" t="s">
        <v>51</v>
      </c>
      <c r="F2" s="248" t="s">
        <v>197</v>
      </c>
      <c r="G2" s="249" t="s">
        <v>49</v>
      </c>
      <c r="H2" s="248" t="s">
        <v>196</v>
      </c>
      <c r="I2" s="249" t="s">
        <v>47</v>
      </c>
      <c r="J2" s="248" t="s">
        <v>195</v>
      </c>
      <c r="K2" s="249" t="s">
        <v>45</v>
      </c>
      <c r="L2" s="248" t="s">
        <v>194</v>
      </c>
      <c r="M2" s="249" t="s">
        <v>43</v>
      </c>
      <c r="N2" s="248" t="s">
        <v>193</v>
      </c>
      <c r="O2" s="249" t="s">
        <v>41</v>
      </c>
      <c r="P2" s="248" t="s">
        <v>192</v>
      </c>
      <c r="Q2" s="249" t="s">
        <v>39</v>
      </c>
      <c r="R2" s="248" t="s">
        <v>191</v>
      </c>
      <c r="S2" s="249" t="s">
        <v>37</v>
      </c>
      <c r="T2" s="248" t="s">
        <v>190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D2" s="10"/>
      <c r="BE2" s="10"/>
      <c r="BF2" s="10"/>
      <c r="BG2" s="10"/>
      <c r="BH2" s="10"/>
      <c r="BI2" s="10"/>
      <c r="BJ2" s="233">
        <v>60400</v>
      </c>
      <c r="BK2" s="233">
        <v>66150</v>
      </c>
      <c r="BL2" s="233">
        <v>4300</v>
      </c>
      <c r="BM2" s="233">
        <v>3902.25</v>
      </c>
      <c r="BN2" s="233">
        <v>3902.25</v>
      </c>
      <c r="BO2" s="233">
        <v>4020.5</v>
      </c>
      <c r="BP2" s="233">
        <v>3956</v>
      </c>
      <c r="BQ2" s="233">
        <v>3956</v>
      </c>
      <c r="BR2" s="233">
        <v>3848.5</v>
      </c>
      <c r="BS2" s="233">
        <v>3848.5</v>
      </c>
    </row>
    <row r="3" spans="1:71" ht="17.100000000000001" customHeight="1" x14ac:dyDescent="0.25">
      <c r="A3" s="247" t="s">
        <v>189</v>
      </c>
      <c r="B3" s="246"/>
      <c r="C3" s="245"/>
      <c r="D3" s="244"/>
      <c r="E3" s="245"/>
      <c r="F3" s="244"/>
      <c r="G3" s="245"/>
      <c r="H3" s="244"/>
      <c r="I3" s="245"/>
      <c r="J3" s="244"/>
      <c r="K3" s="245"/>
      <c r="L3" s="244"/>
      <c r="M3" s="245"/>
      <c r="N3" s="244"/>
      <c r="O3" s="245"/>
      <c r="P3" s="244"/>
      <c r="Q3" s="245"/>
      <c r="R3" s="244"/>
      <c r="S3" s="245"/>
      <c r="T3" s="24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D3" s="10"/>
      <c r="BE3" s="10"/>
      <c r="BF3" s="10"/>
      <c r="BG3" s="10"/>
      <c r="BH3" s="10"/>
      <c r="BI3" s="10"/>
      <c r="BJ3" s="234">
        <v>1</v>
      </c>
      <c r="BK3" s="234">
        <v>1</v>
      </c>
      <c r="BL3" s="234">
        <v>0</v>
      </c>
      <c r="BM3" s="234">
        <v>0</v>
      </c>
      <c r="BN3" s="234">
        <v>0</v>
      </c>
      <c r="BO3" s="234">
        <v>0</v>
      </c>
      <c r="BP3" s="234">
        <v>0</v>
      </c>
      <c r="BQ3" s="234">
        <v>0</v>
      </c>
      <c r="BR3" s="234">
        <v>0</v>
      </c>
      <c r="BS3" s="234">
        <v>0</v>
      </c>
    </row>
    <row r="4" spans="1:71" ht="17.100000000000001" customHeight="1" x14ac:dyDescent="0.25">
      <c r="A4" s="241" t="s">
        <v>188</v>
      </c>
      <c r="B4" s="239">
        <v>2535592</v>
      </c>
      <c r="C4" s="230">
        <v>2567000</v>
      </c>
      <c r="D4" s="229">
        <v>2567000</v>
      </c>
      <c r="E4" s="230">
        <v>0</v>
      </c>
      <c r="F4" s="229">
        <v>0</v>
      </c>
      <c r="G4" s="230">
        <v>0</v>
      </c>
      <c r="H4" s="229">
        <v>0</v>
      </c>
      <c r="I4" s="230">
        <v>0</v>
      </c>
      <c r="J4" s="229">
        <v>0</v>
      </c>
      <c r="K4" s="230">
        <v>0</v>
      </c>
      <c r="L4" s="229">
        <v>0</v>
      </c>
      <c r="M4" s="230">
        <v>0</v>
      </c>
      <c r="N4" s="229">
        <v>0</v>
      </c>
      <c r="O4" s="230">
        <v>0</v>
      </c>
      <c r="P4" s="229">
        <v>0</v>
      </c>
      <c r="Q4" s="230">
        <v>0</v>
      </c>
      <c r="R4" s="229">
        <v>0</v>
      </c>
      <c r="S4" s="230">
        <v>0</v>
      </c>
      <c r="T4" s="229">
        <v>0</v>
      </c>
      <c r="U4" s="8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"/>
      <c r="BD4" s="10"/>
      <c r="BE4" s="10"/>
      <c r="BF4" s="10"/>
      <c r="BG4" s="10"/>
      <c r="BH4" s="10"/>
      <c r="BI4" s="10"/>
      <c r="BJ4" s="243" t="s">
        <v>187</v>
      </c>
      <c r="BK4" s="243" t="s">
        <v>156</v>
      </c>
      <c r="BL4" s="243" t="s">
        <v>142</v>
      </c>
      <c r="BM4" s="243" t="s">
        <v>141</v>
      </c>
      <c r="BN4" s="243" t="s">
        <v>153</v>
      </c>
      <c r="BO4" s="243" t="s">
        <v>186</v>
      </c>
      <c r="BP4" s="243" t="s">
        <v>185</v>
      </c>
      <c r="BQ4" s="243" t="s">
        <v>150</v>
      </c>
      <c r="BR4" s="243" t="s">
        <v>184</v>
      </c>
      <c r="BS4" s="243" t="s">
        <v>183</v>
      </c>
    </row>
    <row r="5" spans="1:71" ht="17.100000000000001" customHeight="1" x14ac:dyDescent="0.25">
      <c r="A5" s="241" t="s">
        <v>182</v>
      </c>
      <c r="B5" s="239">
        <v>0</v>
      </c>
      <c r="C5" s="230">
        <v>0</v>
      </c>
      <c r="D5" s="229">
        <v>0</v>
      </c>
      <c r="E5" s="230">
        <v>0</v>
      </c>
      <c r="F5" s="229">
        <v>0</v>
      </c>
      <c r="G5" s="230">
        <v>0</v>
      </c>
      <c r="H5" s="229">
        <v>0</v>
      </c>
      <c r="I5" s="230">
        <v>0</v>
      </c>
      <c r="J5" s="229">
        <v>0</v>
      </c>
      <c r="K5" s="230">
        <v>0</v>
      </c>
      <c r="L5" s="229">
        <v>0</v>
      </c>
      <c r="M5" s="230">
        <v>0</v>
      </c>
      <c r="N5" s="229">
        <v>0</v>
      </c>
      <c r="O5" s="230">
        <v>0</v>
      </c>
      <c r="P5" s="229">
        <v>0</v>
      </c>
      <c r="Q5" s="230">
        <v>0</v>
      </c>
      <c r="R5" s="229">
        <v>0</v>
      </c>
      <c r="S5" s="230">
        <v>0</v>
      </c>
      <c r="T5" s="229">
        <v>0</v>
      </c>
      <c r="U5" s="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7.100000000000001" customHeight="1" x14ac:dyDescent="0.25">
      <c r="A6" s="241" t="s">
        <v>181</v>
      </c>
      <c r="B6" s="239">
        <v>800300</v>
      </c>
      <c r="C6" s="230">
        <v>909562.5</v>
      </c>
      <c r="D6" s="229">
        <v>909562.5</v>
      </c>
      <c r="E6" s="230">
        <v>0</v>
      </c>
      <c r="F6" s="229">
        <v>0</v>
      </c>
      <c r="G6" s="230">
        <v>0</v>
      </c>
      <c r="H6" s="229">
        <v>0</v>
      </c>
      <c r="I6" s="230">
        <v>0</v>
      </c>
      <c r="J6" s="229">
        <v>0</v>
      </c>
      <c r="K6" s="230">
        <v>0</v>
      </c>
      <c r="L6" s="229">
        <v>0</v>
      </c>
      <c r="M6" s="230">
        <v>0</v>
      </c>
      <c r="N6" s="229">
        <v>0</v>
      </c>
      <c r="O6" s="230">
        <v>0</v>
      </c>
      <c r="P6" s="229">
        <v>0</v>
      </c>
      <c r="Q6" s="230">
        <v>0</v>
      </c>
      <c r="R6" s="229">
        <v>0</v>
      </c>
      <c r="S6" s="230">
        <v>0</v>
      </c>
      <c r="T6" s="229">
        <v>0</v>
      </c>
      <c r="U6" s="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7.100000000000001" customHeight="1" x14ac:dyDescent="0.25">
      <c r="A7" s="241" t="s">
        <v>180</v>
      </c>
      <c r="B7" s="239">
        <v>0</v>
      </c>
      <c r="C7" s="230">
        <v>0</v>
      </c>
      <c r="D7" s="229">
        <v>0</v>
      </c>
      <c r="E7" s="230">
        <v>0</v>
      </c>
      <c r="F7" s="229">
        <v>0</v>
      </c>
      <c r="G7" s="230">
        <v>0</v>
      </c>
      <c r="H7" s="229">
        <v>0</v>
      </c>
      <c r="I7" s="230">
        <v>0</v>
      </c>
      <c r="J7" s="229">
        <v>0</v>
      </c>
      <c r="K7" s="230">
        <v>0</v>
      </c>
      <c r="L7" s="229">
        <v>0</v>
      </c>
      <c r="M7" s="230">
        <v>0</v>
      </c>
      <c r="N7" s="229">
        <v>0</v>
      </c>
      <c r="O7" s="230">
        <v>0</v>
      </c>
      <c r="P7" s="229">
        <v>0</v>
      </c>
      <c r="Q7" s="230">
        <v>0</v>
      </c>
      <c r="R7" s="229">
        <v>0</v>
      </c>
      <c r="S7" s="230">
        <v>0</v>
      </c>
      <c r="T7" s="229">
        <v>0</v>
      </c>
      <c r="U7" s="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7.100000000000001" customHeight="1" x14ac:dyDescent="0.25">
      <c r="A8" s="240" t="s">
        <v>179</v>
      </c>
      <c r="B8" s="239">
        <v>1735292</v>
      </c>
      <c r="C8" s="230">
        <v>1657437.5</v>
      </c>
      <c r="D8" s="229">
        <v>1657437.5</v>
      </c>
      <c r="E8" s="230">
        <v>0</v>
      </c>
      <c r="F8" s="229">
        <v>0</v>
      </c>
      <c r="G8" s="230">
        <v>0</v>
      </c>
      <c r="H8" s="229">
        <v>0</v>
      </c>
      <c r="I8" s="230">
        <v>0</v>
      </c>
      <c r="J8" s="229">
        <v>0</v>
      </c>
      <c r="K8" s="230">
        <v>0</v>
      </c>
      <c r="L8" s="229">
        <v>0</v>
      </c>
      <c r="M8" s="230">
        <v>0</v>
      </c>
      <c r="N8" s="229">
        <v>0</v>
      </c>
      <c r="O8" s="230">
        <v>0</v>
      </c>
      <c r="P8" s="229">
        <v>0</v>
      </c>
      <c r="Q8" s="230">
        <v>0</v>
      </c>
      <c r="R8" s="229">
        <v>0</v>
      </c>
      <c r="S8" s="230">
        <v>0</v>
      </c>
      <c r="T8" s="229">
        <v>0</v>
      </c>
      <c r="U8" s="8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t="17.100000000000001" customHeight="1" x14ac:dyDescent="0.25">
      <c r="A9" s="242" t="s">
        <v>178</v>
      </c>
      <c r="B9" s="239"/>
      <c r="C9" s="230"/>
      <c r="D9" s="229"/>
      <c r="E9" s="230"/>
      <c r="F9" s="229"/>
      <c r="G9" s="230"/>
      <c r="H9" s="229"/>
      <c r="I9" s="230"/>
      <c r="J9" s="229"/>
      <c r="K9" s="230"/>
      <c r="L9" s="229"/>
      <c r="M9" s="230"/>
      <c r="N9" s="229"/>
      <c r="O9" s="230"/>
      <c r="P9" s="229"/>
      <c r="Q9" s="230"/>
      <c r="R9" s="229"/>
      <c r="S9" s="230"/>
      <c r="T9" s="22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t="17.100000000000001" customHeight="1" x14ac:dyDescent="0.25">
      <c r="A10" s="241" t="s">
        <v>177</v>
      </c>
      <c r="B10" s="239">
        <v>290000</v>
      </c>
      <c r="C10" s="230">
        <v>290000</v>
      </c>
      <c r="D10" s="229">
        <v>290000</v>
      </c>
      <c r="E10" s="230">
        <v>0</v>
      </c>
      <c r="F10" s="229">
        <v>0</v>
      </c>
      <c r="G10" s="230">
        <v>0</v>
      </c>
      <c r="H10" s="229">
        <v>0</v>
      </c>
      <c r="I10" s="230">
        <v>0</v>
      </c>
      <c r="J10" s="229">
        <v>0</v>
      </c>
      <c r="K10" s="230">
        <v>0</v>
      </c>
      <c r="L10" s="229">
        <v>0</v>
      </c>
      <c r="M10" s="230">
        <v>0</v>
      </c>
      <c r="N10" s="229">
        <v>0</v>
      </c>
      <c r="O10" s="230">
        <v>0</v>
      </c>
      <c r="P10" s="229">
        <v>0</v>
      </c>
      <c r="Q10" s="230">
        <v>0</v>
      </c>
      <c r="R10" s="229">
        <v>0</v>
      </c>
      <c r="S10" s="230">
        <v>0</v>
      </c>
      <c r="T10" s="229"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t="17.100000000000001" customHeight="1" x14ac:dyDescent="0.25">
      <c r="A11" s="241" t="s">
        <v>176</v>
      </c>
      <c r="B11" s="239">
        <v>79500</v>
      </c>
      <c r="C11" s="230">
        <v>82500</v>
      </c>
      <c r="D11" s="229">
        <v>82500</v>
      </c>
      <c r="E11" s="230">
        <v>0</v>
      </c>
      <c r="F11" s="229">
        <v>0</v>
      </c>
      <c r="G11" s="230">
        <v>0</v>
      </c>
      <c r="H11" s="229">
        <v>0</v>
      </c>
      <c r="I11" s="230">
        <v>0</v>
      </c>
      <c r="J11" s="229">
        <v>0</v>
      </c>
      <c r="K11" s="230">
        <v>0</v>
      </c>
      <c r="L11" s="229">
        <v>0</v>
      </c>
      <c r="M11" s="230">
        <v>0</v>
      </c>
      <c r="N11" s="229">
        <v>0</v>
      </c>
      <c r="O11" s="230">
        <v>0</v>
      </c>
      <c r="P11" s="229">
        <v>0</v>
      </c>
      <c r="Q11" s="230">
        <v>0</v>
      </c>
      <c r="R11" s="229">
        <v>0</v>
      </c>
      <c r="S11" s="230">
        <v>0</v>
      </c>
      <c r="T11" s="229"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7.100000000000001" customHeight="1" x14ac:dyDescent="0.25">
      <c r="A12" s="241" t="s">
        <v>175</v>
      </c>
      <c r="B12" s="239">
        <v>164450</v>
      </c>
      <c r="C12" s="230">
        <v>185750</v>
      </c>
      <c r="D12" s="229">
        <v>185750</v>
      </c>
      <c r="E12" s="230">
        <v>0</v>
      </c>
      <c r="F12" s="229">
        <v>0</v>
      </c>
      <c r="G12" s="230">
        <v>0</v>
      </c>
      <c r="H12" s="229">
        <v>0</v>
      </c>
      <c r="I12" s="230">
        <v>0</v>
      </c>
      <c r="J12" s="229">
        <v>0</v>
      </c>
      <c r="K12" s="230">
        <v>0</v>
      </c>
      <c r="L12" s="229">
        <v>0</v>
      </c>
      <c r="M12" s="230">
        <v>0</v>
      </c>
      <c r="N12" s="229">
        <v>0</v>
      </c>
      <c r="O12" s="230">
        <v>0</v>
      </c>
      <c r="P12" s="229">
        <v>0</v>
      </c>
      <c r="Q12" s="230">
        <v>0</v>
      </c>
      <c r="R12" s="229">
        <v>0</v>
      </c>
      <c r="S12" s="230">
        <v>0</v>
      </c>
      <c r="T12" s="229"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t="17.100000000000001" customHeight="1" x14ac:dyDescent="0.25">
      <c r="A13" s="241" t="s">
        <v>174</v>
      </c>
      <c r="B13" s="239">
        <v>0</v>
      </c>
      <c r="C13" s="230">
        <v>0</v>
      </c>
      <c r="D13" s="229">
        <v>0</v>
      </c>
      <c r="E13" s="230">
        <v>0</v>
      </c>
      <c r="F13" s="229">
        <v>0</v>
      </c>
      <c r="G13" s="230">
        <v>0</v>
      </c>
      <c r="H13" s="229">
        <v>0</v>
      </c>
      <c r="I13" s="230">
        <v>0</v>
      </c>
      <c r="J13" s="229">
        <v>0</v>
      </c>
      <c r="K13" s="230">
        <v>0</v>
      </c>
      <c r="L13" s="229">
        <v>0</v>
      </c>
      <c r="M13" s="230">
        <v>0</v>
      </c>
      <c r="N13" s="229">
        <v>0</v>
      </c>
      <c r="O13" s="230">
        <v>0</v>
      </c>
      <c r="P13" s="229">
        <v>0</v>
      </c>
      <c r="Q13" s="230">
        <v>0</v>
      </c>
      <c r="R13" s="229">
        <v>0</v>
      </c>
      <c r="S13" s="230">
        <v>0</v>
      </c>
      <c r="T13" s="229">
        <v>0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t="17.100000000000001" customHeight="1" x14ac:dyDescent="0.25">
      <c r="A14" s="241" t="s">
        <v>173</v>
      </c>
      <c r="B14" s="239">
        <v>0</v>
      </c>
      <c r="C14" s="230">
        <v>0</v>
      </c>
      <c r="D14" s="229">
        <v>0</v>
      </c>
      <c r="E14" s="230">
        <v>0</v>
      </c>
      <c r="F14" s="229">
        <v>0</v>
      </c>
      <c r="G14" s="230">
        <v>0</v>
      </c>
      <c r="H14" s="229">
        <v>0</v>
      </c>
      <c r="I14" s="230">
        <v>0</v>
      </c>
      <c r="J14" s="229">
        <v>0</v>
      </c>
      <c r="K14" s="230">
        <v>0</v>
      </c>
      <c r="L14" s="229">
        <v>0</v>
      </c>
      <c r="M14" s="230">
        <v>0</v>
      </c>
      <c r="N14" s="229">
        <v>0</v>
      </c>
      <c r="O14" s="230">
        <v>0</v>
      </c>
      <c r="P14" s="229">
        <v>0</v>
      </c>
      <c r="Q14" s="230">
        <v>0</v>
      </c>
      <c r="R14" s="229">
        <v>0</v>
      </c>
      <c r="S14" s="230">
        <v>0</v>
      </c>
      <c r="T14" s="229">
        <v>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t="17.100000000000001" customHeight="1" x14ac:dyDescent="0.25">
      <c r="A15" s="241" t="s">
        <v>172</v>
      </c>
      <c r="B15" s="239">
        <v>153753.73832926594</v>
      </c>
      <c r="C15" s="230">
        <v>266974.45874846028</v>
      </c>
      <c r="D15" s="229">
        <v>266974.45874846028</v>
      </c>
      <c r="E15" s="230">
        <v>0</v>
      </c>
      <c r="F15" s="229">
        <v>0</v>
      </c>
      <c r="G15" s="230">
        <v>0</v>
      </c>
      <c r="H15" s="229">
        <v>0</v>
      </c>
      <c r="I15" s="230">
        <v>0</v>
      </c>
      <c r="J15" s="229">
        <v>0</v>
      </c>
      <c r="K15" s="230">
        <v>0</v>
      </c>
      <c r="L15" s="229">
        <v>0</v>
      </c>
      <c r="M15" s="230">
        <v>0</v>
      </c>
      <c r="N15" s="229">
        <v>0</v>
      </c>
      <c r="O15" s="230">
        <v>0</v>
      </c>
      <c r="P15" s="229">
        <v>0</v>
      </c>
      <c r="Q15" s="230">
        <v>0</v>
      </c>
      <c r="R15" s="229">
        <v>0</v>
      </c>
      <c r="S15" s="230">
        <v>0</v>
      </c>
      <c r="T15" s="229">
        <v>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"/>
      <c r="BD15" s="10" t="s">
        <v>171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t="17.100000000000001" customHeight="1" thickBot="1" x14ac:dyDescent="0.3">
      <c r="A16" s="240" t="s">
        <v>170</v>
      </c>
      <c r="B16" s="239">
        <v>1047588.261670734</v>
      </c>
      <c r="C16" s="230">
        <v>832213.04125153972</v>
      </c>
      <c r="D16" s="229">
        <v>832213.04125153972</v>
      </c>
      <c r="E16" s="230">
        <v>0</v>
      </c>
      <c r="F16" s="229">
        <v>0</v>
      </c>
      <c r="G16" s="230">
        <v>0</v>
      </c>
      <c r="H16" s="229">
        <v>0</v>
      </c>
      <c r="I16" s="230">
        <v>0</v>
      </c>
      <c r="J16" s="229">
        <v>0</v>
      </c>
      <c r="K16" s="230">
        <v>0</v>
      </c>
      <c r="L16" s="229">
        <v>0</v>
      </c>
      <c r="M16" s="230">
        <v>0</v>
      </c>
      <c r="N16" s="229">
        <v>0</v>
      </c>
      <c r="O16" s="230">
        <v>0</v>
      </c>
      <c r="P16" s="229">
        <v>0</v>
      </c>
      <c r="Q16" s="230">
        <v>0</v>
      </c>
      <c r="R16" s="229">
        <v>0</v>
      </c>
      <c r="S16" s="230">
        <v>0</v>
      </c>
      <c r="T16" s="229">
        <v>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"/>
      <c r="BD16" s="9">
        <v>1</v>
      </c>
      <c r="BE16" s="9">
        <v>2</v>
      </c>
      <c r="BF16" s="9">
        <v>3</v>
      </c>
      <c r="BG16" s="9">
        <v>4</v>
      </c>
      <c r="BH16" s="9">
        <v>5</v>
      </c>
      <c r="BI16" s="9">
        <v>6</v>
      </c>
      <c r="BJ16" s="9">
        <v>7</v>
      </c>
      <c r="BK16" s="9">
        <v>8</v>
      </c>
      <c r="BL16" s="9">
        <v>9</v>
      </c>
      <c r="BM16" s="9">
        <v>10</v>
      </c>
      <c r="BN16" s="10"/>
      <c r="BO16" s="10"/>
      <c r="BP16" s="10"/>
      <c r="BQ16" s="10"/>
      <c r="BR16" s="10"/>
      <c r="BS16" s="10"/>
    </row>
    <row r="17" spans="1:71" ht="17.100000000000001" customHeight="1" x14ac:dyDescent="0.25">
      <c r="A17" s="238" t="s">
        <v>169</v>
      </c>
      <c r="B17" s="237">
        <v>0</v>
      </c>
      <c r="C17" s="236">
        <v>0</v>
      </c>
      <c r="D17" s="235">
        <v>0</v>
      </c>
      <c r="E17" s="236">
        <v>0</v>
      </c>
      <c r="F17" s="235">
        <v>0</v>
      </c>
      <c r="G17" s="236">
        <v>0</v>
      </c>
      <c r="H17" s="235">
        <v>0</v>
      </c>
      <c r="I17" s="236">
        <v>0</v>
      </c>
      <c r="J17" s="235">
        <v>0</v>
      </c>
      <c r="K17" s="236">
        <v>0</v>
      </c>
      <c r="L17" s="235">
        <v>0</v>
      </c>
      <c r="M17" s="236">
        <v>0</v>
      </c>
      <c r="N17" s="235">
        <v>0</v>
      </c>
      <c r="O17" s="236">
        <v>0</v>
      </c>
      <c r="P17" s="235">
        <v>0</v>
      </c>
      <c r="Q17" s="236">
        <v>0</v>
      </c>
      <c r="R17" s="235">
        <v>0</v>
      </c>
      <c r="S17" s="236">
        <v>0</v>
      </c>
      <c r="T17" s="235">
        <v>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"/>
      <c r="BD17" s="234">
        <v>0</v>
      </c>
      <c r="BE17" s="234">
        <v>0</v>
      </c>
      <c r="BF17" s="234">
        <v>0</v>
      </c>
      <c r="BG17" s="234">
        <v>0</v>
      </c>
      <c r="BH17" s="233">
        <v>0</v>
      </c>
      <c r="BI17" s="233">
        <v>0</v>
      </c>
      <c r="BJ17" s="233">
        <v>0</v>
      </c>
      <c r="BK17" s="233">
        <v>0</v>
      </c>
      <c r="BL17" s="233">
        <v>0</v>
      </c>
      <c r="BM17" s="233">
        <v>0</v>
      </c>
      <c r="BN17" s="10"/>
      <c r="BO17" s="10"/>
      <c r="BP17" s="10"/>
      <c r="BQ17" s="10"/>
      <c r="BR17" s="10"/>
      <c r="BS17" s="10"/>
    </row>
    <row r="18" spans="1:71" ht="17.100000000000001" customHeight="1" x14ac:dyDescent="0.25">
      <c r="A18" s="232" t="s">
        <v>168</v>
      </c>
      <c r="B18" s="231">
        <v>157138.23925061009</v>
      </c>
      <c r="C18" s="230">
        <v>124831.95618773095</v>
      </c>
      <c r="D18" s="229">
        <v>124831.95618773095</v>
      </c>
      <c r="E18" s="230">
        <v>0</v>
      </c>
      <c r="F18" s="229">
        <v>0</v>
      </c>
      <c r="G18" s="230">
        <v>0</v>
      </c>
      <c r="H18" s="229">
        <v>0</v>
      </c>
      <c r="I18" s="230">
        <v>0</v>
      </c>
      <c r="J18" s="229">
        <v>0</v>
      </c>
      <c r="K18" s="230">
        <v>0</v>
      </c>
      <c r="L18" s="229">
        <v>0</v>
      </c>
      <c r="M18" s="230">
        <v>0</v>
      </c>
      <c r="N18" s="229">
        <v>0</v>
      </c>
      <c r="O18" s="230">
        <v>0</v>
      </c>
      <c r="P18" s="229">
        <v>0</v>
      </c>
      <c r="Q18" s="230">
        <v>0</v>
      </c>
      <c r="R18" s="229">
        <v>0</v>
      </c>
      <c r="S18" s="230">
        <v>0</v>
      </c>
      <c r="T18" s="229">
        <v>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"/>
    </row>
    <row r="19" spans="1:71" ht="17.100000000000001" customHeight="1" thickBot="1" x14ac:dyDescent="0.3">
      <c r="A19" s="228" t="s">
        <v>167</v>
      </c>
      <c r="B19" s="227">
        <v>890450.02242012392</v>
      </c>
      <c r="C19" s="226">
        <v>707381.08506380883</v>
      </c>
      <c r="D19" s="225">
        <v>707381.08506380883</v>
      </c>
      <c r="E19" s="226">
        <v>0</v>
      </c>
      <c r="F19" s="225">
        <v>0</v>
      </c>
      <c r="G19" s="226">
        <v>0</v>
      </c>
      <c r="H19" s="225">
        <v>0</v>
      </c>
      <c r="I19" s="226">
        <v>0</v>
      </c>
      <c r="J19" s="225">
        <v>0</v>
      </c>
      <c r="K19" s="226">
        <v>0</v>
      </c>
      <c r="L19" s="225">
        <v>0</v>
      </c>
      <c r="M19" s="226">
        <v>0</v>
      </c>
      <c r="N19" s="225">
        <v>0</v>
      </c>
      <c r="O19" s="226">
        <v>0</v>
      </c>
      <c r="P19" s="225">
        <v>0</v>
      </c>
      <c r="Q19" s="226">
        <v>0</v>
      </c>
      <c r="R19" s="225">
        <v>0</v>
      </c>
      <c r="S19" s="226">
        <v>0</v>
      </c>
      <c r="T19" s="225"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"/>
    </row>
    <row r="20" spans="1:71" ht="15.75" thickBot="1" x14ac:dyDescent="0.3">
      <c r="A20" s="212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"/>
    </row>
    <row r="21" spans="1:71" ht="17.100000000000001" customHeight="1" x14ac:dyDescent="0.25">
      <c r="A21" s="224" t="s">
        <v>166</v>
      </c>
      <c r="B21" s="223">
        <v>679000</v>
      </c>
      <c r="C21" s="222">
        <v>500000</v>
      </c>
      <c r="D21" s="221">
        <v>500000</v>
      </c>
      <c r="E21" s="222">
        <v>0</v>
      </c>
      <c r="F21" s="221">
        <v>0</v>
      </c>
      <c r="G21" s="222">
        <v>0</v>
      </c>
      <c r="H21" s="221">
        <v>0</v>
      </c>
      <c r="I21" s="222">
        <v>0</v>
      </c>
      <c r="J21" s="221">
        <v>0</v>
      </c>
      <c r="K21" s="222">
        <v>0</v>
      </c>
      <c r="L21" s="221">
        <v>0</v>
      </c>
      <c r="M21" s="222">
        <v>0</v>
      </c>
      <c r="N21" s="221">
        <v>0</v>
      </c>
      <c r="O21" s="222">
        <v>0</v>
      </c>
      <c r="P21" s="221">
        <v>0</v>
      </c>
      <c r="Q21" s="222">
        <v>0</v>
      </c>
      <c r="R21" s="221">
        <v>0</v>
      </c>
      <c r="S21" s="222">
        <v>0</v>
      </c>
      <c r="T21" s="221">
        <v>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"/>
    </row>
    <row r="22" spans="1:71" ht="17.100000000000001" customHeight="1" x14ac:dyDescent="0.25">
      <c r="A22" s="220" t="s">
        <v>165</v>
      </c>
      <c r="B22" s="219">
        <v>0</v>
      </c>
      <c r="C22" s="218">
        <v>0</v>
      </c>
      <c r="D22" s="217">
        <v>0</v>
      </c>
      <c r="E22" s="218">
        <v>0</v>
      </c>
      <c r="F22" s="217">
        <v>0</v>
      </c>
      <c r="G22" s="218">
        <v>0</v>
      </c>
      <c r="H22" s="217">
        <v>0</v>
      </c>
      <c r="I22" s="218">
        <v>0</v>
      </c>
      <c r="J22" s="217">
        <v>0</v>
      </c>
      <c r="K22" s="218">
        <v>0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7">
        <v>0</v>
      </c>
      <c r="S22" s="218">
        <v>0</v>
      </c>
      <c r="T22" s="217">
        <v>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"/>
    </row>
    <row r="23" spans="1:71" ht="17.100000000000001" customHeight="1" x14ac:dyDescent="0.25">
      <c r="A23" s="220" t="s">
        <v>164</v>
      </c>
      <c r="B23" s="219">
        <v>0</v>
      </c>
      <c r="C23" s="218">
        <v>1569450.0224201239</v>
      </c>
      <c r="D23" s="217">
        <v>1569450.0224201239</v>
      </c>
      <c r="E23" s="218">
        <v>0</v>
      </c>
      <c r="F23" s="217">
        <v>0</v>
      </c>
      <c r="G23" s="218">
        <v>0</v>
      </c>
      <c r="H23" s="217">
        <v>0</v>
      </c>
      <c r="I23" s="218">
        <v>0</v>
      </c>
      <c r="J23" s="217">
        <v>0</v>
      </c>
      <c r="K23" s="218">
        <v>0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7">
        <v>0</v>
      </c>
      <c r="S23" s="218">
        <v>0</v>
      </c>
      <c r="T23" s="217">
        <v>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"/>
    </row>
    <row r="24" spans="1:71" ht="17.100000000000001" customHeight="1" thickBot="1" x14ac:dyDescent="0.3">
      <c r="A24" s="216" t="s">
        <v>163</v>
      </c>
      <c r="B24" s="215">
        <v>1569450.0224201239</v>
      </c>
      <c r="C24" s="214">
        <v>2776831.1074839327</v>
      </c>
      <c r="D24" s="213">
        <v>2776831.1074839327</v>
      </c>
      <c r="E24" s="214">
        <v>0</v>
      </c>
      <c r="F24" s="213">
        <v>0</v>
      </c>
      <c r="G24" s="214">
        <v>0</v>
      </c>
      <c r="H24" s="213">
        <v>0</v>
      </c>
      <c r="I24" s="214">
        <v>0</v>
      </c>
      <c r="J24" s="213">
        <v>0</v>
      </c>
      <c r="K24" s="214">
        <v>0</v>
      </c>
      <c r="L24" s="213">
        <v>0</v>
      </c>
      <c r="M24" s="214">
        <v>0</v>
      </c>
      <c r="N24" s="213">
        <v>0</v>
      </c>
      <c r="O24" s="214">
        <v>0</v>
      </c>
      <c r="P24" s="213">
        <v>0</v>
      </c>
      <c r="Q24" s="214">
        <v>0</v>
      </c>
      <c r="R24" s="213">
        <v>0</v>
      </c>
      <c r="S24" s="214">
        <v>0</v>
      </c>
      <c r="T24" s="213">
        <v>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"/>
    </row>
    <row r="25" spans="1:71" ht="15.75" thickBot="1" x14ac:dyDescent="0.3">
      <c r="A25" s="212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"/>
    </row>
    <row r="26" spans="1:71" ht="17.100000000000001" customHeight="1" thickBot="1" x14ac:dyDescent="0.3">
      <c r="A26" s="210" t="s">
        <v>162</v>
      </c>
      <c r="B26" s="208">
        <v>0</v>
      </c>
      <c r="C26" s="209"/>
      <c r="D26" s="208">
        <v>0</v>
      </c>
      <c r="E26" s="209"/>
      <c r="F26" s="208">
        <v>0</v>
      </c>
      <c r="G26" s="209"/>
      <c r="H26" s="208">
        <v>0</v>
      </c>
      <c r="I26" s="209"/>
      <c r="J26" s="208">
        <v>0</v>
      </c>
      <c r="K26" s="209"/>
      <c r="L26" s="208">
        <v>0</v>
      </c>
      <c r="M26" s="209"/>
      <c r="N26" s="208">
        <v>0</v>
      </c>
      <c r="O26" s="209"/>
      <c r="P26" s="208">
        <v>0</v>
      </c>
      <c r="Q26" s="209"/>
      <c r="R26" s="208">
        <v>0</v>
      </c>
      <c r="S26" s="209"/>
      <c r="T26" s="208"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"/>
    </row>
    <row r="27" spans="1:71" ht="15" x14ac:dyDescent="0.25">
      <c r="A27" s="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"/>
    </row>
    <row r="28" spans="1:71" ht="15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"/>
    </row>
    <row r="29" spans="1:71" ht="15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"/>
    </row>
    <row r="30" spans="1:71" ht="15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"/>
    </row>
    <row r="31" spans="1:71" ht="15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1"/>
    </row>
    <row r="32" spans="1:71" ht="15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1"/>
    </row>
    <row r="33" spans="1:78" ht="15.75" thickBot="1" x14ac:dyDescent="0.3">
      <c r="A33" s="63"/>
      <c r="B33" s="61"/>
      <c r="C33" s="61"/>
      <c r="D33" s="61"/>
      <c r="E33" s="61"/>
      <c r="F33" s="61"/>
      <c r="G33" s="6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1"/>
    </row>
    <row r="34" spans="1:78" ht="21" x14ac:dyDescent="0.25">
      <c r="A34" s="207" t="s">
        <v>161</v>
      </c>
      <c r="B34" s="171"/>
      <c r="C34" s="171"/>
      <c r="D34" s="171"/>
      <c r="E34" s="171"/>
      <c r="F34" s="171"/>
      <c r="G34" s="206"/>
      <c r="H34" s="206"/>
      <c r="I34" s="20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1"/>
    </row>
    <row r="35" spans="1:78" ht="15.75" thickBot="1" x14ac:dyDescent="0.3">
      <c r="A35" s="20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1"/>
    </row>
    <row r="36" spans="1:78" ht="15" x14ac:dyDescent="0.25">
      <c r="A36" s="204"/>
      <c r="B36" s="203" t="s">
        <v>69</v>
      </c>
      <c r="C36" s="202"/>
      <c r="D36" s="201"/>
      <c r="E36" s="203" t="s">
        <v>64</v>
      </c>
      <c r="F36" s="202"/>
      <c r="G36" s="201"/>
      <c r="H36" s="203" t="s">
        <v>51</v>
      </c>
      <c r="I36" s="202"/>
      <c r="J36" s="201"/>
      <c r="K36" s="203" t="s">
        <v>49</v>
      </c>
      <c r="L36" s="202"/>
      <c r="M36" s="201"/>
      <c r="N36" s="203" t="s">
        <v>47</v>
      </c>
      <c r="O36" s="202"/>
      <c r="P36" s="201"/>
      <c r="Q36" s="203" t="s">
        <v>45</v>
      </c>
      <c r="R36" s="202"/>
      <c r="S36" s="201"/>
      <c r="T36" s="203" t="s">
        <v>43</v>
      </c>
      <c r="U36" s="202"/>
      <c r="V36" s="201"/>
      <c r="W36" s="203" t="s">
        <v>41</v>
      </c>
      <c r="X36" s="202"/>
      <c r="Y36" s="201"/>
      <c r="Z36" s="203" t="s">
        <v>39</v>
      </c>
      <c r="AA36" s="202"/>
      <c r="AB36" s="201"/>
      <c r="AC36" s="203" t="s">
        <v>37</v>
      </c>
      <c r="AD36" s="202"/>
      <c r="AE36" s="201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1"/>
    </row>
    <row r="37" spans="1:78" ht="15" x14ac:dyDescent="0.25">
      <c r="A37" s="200"/>
      <c r="B37" s="199" t="s">
        <v>160</v>
      </c>
      <c r="C37" s="199" t="s">
        <v>159</v>
      </c>
      <c r="D37" s="198" t="s">
        <v>158</v>
      </c>
      <c r="E37" s="199" t="s">
        <v>160</v>
      </c>
      <c r="F37" s="199" t="s">
        <v>159</v>
      </c>
      <c r="G37" s="198" t="s">
        <v>158</v>
      </c>
      <c r="H37" s="199" t="s">
        <v>160</v>
      </c>
      <c r="I37" s="199" t="s">
        <v>159</v>
      </c>
      <c r="J37" s="198" t="s">
        <v>158</v>
      </c>
      <c r="K37" s="199" t="s">
        <v>160</v>
      </c>
      <c r="L37" s="199" t="s">
        <v>159</v>
      </c>
      <c r="M37" s="198" t="s">
        <v>158</v>
      </c>
      <c r="N37" s="199" t="s">
        <v>160</v>
      </c>
      <c r="O37" s="199" t="s">
        <v>159</v>
      </c>
      <c r="P37" s="198" t="s">
        <v>158</v>
      </c>
      <c r="Q37" s="199" t="s">
        <v>160</v>
      </c>
      <c r="R37" s="199" t="s">
        <v>159</v>
      </c>
      <c r="S37" s="198" t="s">
        <v>158</v>
      </c>
      <c r="T37" s="199" t="s">
        <v>160</v>
      </c>
      <c r="U37" s="199" t="s">
        <v>159</v>
      </c>
      <c r="V37" s="198" t="s">
        <v>158</v>
      </c>
      <c r="W37" s="199" t="s">
        <v>160</v>
      </c>
      <c r="X37" s="199" t="s">
        <v>159</v>
      </c>
      <c r="Y37" s="198" t="s">
        <v>158</v>
      </c>
      <c r="Z37" s="199" t="s">
        <v>160</v>
      </c>
      <c r="AA37" s="199" t="s">
        <v>159</v>
      </c>
      <c r="AB37" s="198" t="s">
        <v>158</v>
      </c>
      <c r="AC37" s="199" t="s">
        <v>160</v>
      </c>
      <c r="AD37" s="199" t="s">
        <v>159</v>
      </c>
      <c r="AE37" s="198" t="s">
        <v>158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1"/>
    </row>
    <row r="38" spans="1:78" ht="15" x14ac:dyDescent="0.25">
      <c r="A38" s="196" t="s">
        <v>98</v>
      </c>
      <c r="B38" s="197">
        <v>721200</v>
      </c>
      <c r="C38" s="188">
        <v>0.60012481797378825</v>
      </c>
      <c r="D38" s="187">
        <v>0.29957008452927369</v>
      </c>
      <c r="E38" s="197">
        <v>682913.44534673612</v>
      </c>
      <c r="F38" s="188">
        <v>0.60012481797378825</v>
      </c>
      <c r="G38" s="187">
        <v>0.2891783979023877</v>
      </c>
      <c r="H38" s="197">
        <v>0</v>
      </c>
      <c r="I38" s="188">
        <v>0</v>
      </c>
      <c r="J38" s="187">
        <v>0</v>
      </c>
      <c r="K38" s="197">
        <v>0</v>
      </c>
      <c r="L38" s="188">
        <v>0</v>
      </c>
      <c r="M38" s="187">
        <v>0</v>
      </c>
      <c r="N38" s="197">
        <v>0</v>
      </c>
      <c r="O38" s="188">
        <v>0</v>
      </c>
      <c r="P38" s="187">
        <v>0</v>
      </c>
      <c r="Q38" s="197">
        <v>0</v>
      </c>
      <c r="R38" s="188">
        <v>0</v>
      </c>
      <c r="S38" s="187">
        <v>0</v>
      </c>
      <c r="T38" s="197">
        <v>0</v>
      </c>
      <c r="U38" s="188">
        <v>0</v>
      </c>
      <c r="V38" s="187">
        <v>0</v>
      </c>
      <c r="W38" s="197">
        <v>0</v>
      </c>
      <c r="X38" s="188">
        <v>0</v>
      </c>
      <c r="Y38" s="187">
        <v>0</v>
      </c>
      <c r="Z38" s="197">
        <v>0</v>
      </c>
      <c r="AA38" s="188">
        <v>0</v>
      </c>
      <c r="AB38" s="187">
        <v>0</v>
      </c>
      <c r="AC38" s="197">
        <v>0</v>
      </c>
      <c r="AD38" s="188">
        <v>0</v>
      </c>
      <c r="AE38" s="187">
        <v>0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1"/>
    </row>
    <row r="39" spans="1:78" ht="15" x14ac:dyDescent="0.25">
      <c r="A39" s="196" t="s">
        <v>97</v>
      </c>
      <c r="B39" s="195">
        <v>480550</v>
      </c>
      <c r="C39" s="188">
        <v>0.39987518202621175</v>
      </c>
      <c r="D39" s="187">
        <v>0.19960954536958192</v>
      </c>
      <c r="E39" s="195">
        <v>455038.90205404058</v>
      </c>
      <c r="F39" s="188">
        <v>0.39987518202621181</v>
      </c>
      <c r="G39" s="187">
        <v>0.19268535650581312</v>
      </c>
      <c r="H39" s="195">
        <v>0</v>
      </c>
      <c r="I39" s="188">
        <v>0</v>
      </c>
      <c r="J39" s="187">
        <v>0</v>
      </c>
      <c r="K39" s="195">
        <v>0</v>
      </c>
      <c r="L39" s="188">
        <v>0</v>
      </c>
      <c r="M39" s="187">
        <v>0</v>
      </c>
      <c r="N39" s="195">
        <v>0</v>
      </c>
      <c r="O39" s="188">
        <v>0</v>
      </c>
      <c r="P39" s="187">
        <v>0</v>
      </c>
      <c r="Q39" s="195">
        <v>0</v>
      </c>
      <c r="R39" s="188">
        <v>0</v>
      </c>
      <c r="S39" s="187">
        <v>0</v>
      </c>
      <c r="T39" s="195">
        <v>0</v>
      </c>
      <c r="U39" s="188">
        <v>0</v>
      </c>
      <c r="V39" s="187">
        <v>0</v>
      </c>
      <c r="W39" s="195">
        <v>0</v>
      </c>
      <c r="X39" s="188">
        <v>0</v>
      </c>
      <c r="Y39" s="187">
        <v>0</v>
      </c>
      <c r="Z39" s="195">
        <v>0</v>
      </c>
      <c r="AA39" s="188">
        <v>0</v>
      </c>
      <c r="AB39" s="187">
        <v>0</v>
      </c>
      <c r="AC39" s="195">
        <v>0</v>
      </c>
      <c r="AD39" s="188">
        <v>0</v>
      </c>
      <c r="AE39" s="187">
        <v>0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1"/>
    </row>
    <row r="40" spans="1:78" ht="15" x14ac:dyDescent="0.25">
      <c r="A40" s="185" t="s">
        <v>96</v>
      </c>
      <c r="B40" s="194">
        <v>1201750</v>
      </c>
      <c r="C40" s="183">
        <v>1</v>
      </c>
      <c r="D40" s="182">
        <v>0.49917962989885561</v>
      </c>
      <c r="E40" s="194">
        <v>1137952.3474007766</v>
      </c>
      <c r="F40" s="183">
        <v>1</v>
      </c>
      <c r="G40" s="182">
        <v>0.48186375440820084</v>
      </c>
      <c r="H40" s="194">
        <v>0</v>
      </c>
      <c r="I40" s="183">
        <v>0</v>
      </c>
      <c r="J40" s="182">
        <v>0</v>
      </c>
      <c r="K40" s="194">
        <v>0</v>
      </c>
      <c r="L40" s="183">
        <v>0</v>
      </c>
      <c r="M40" s="182">
        <v>0</v>
      </c>
      <c r="N40" s="194">
        <v>0</v>
      </c>
      <c r="O40" s="183">
        <v>0</v>
      </c>
      <c r="P40" s="182">
        <v>0</v>
      </c>
      <c r="Q40" s="194">
        <v>0</v>
      </c>
      <c r="R40" s="183">
        <v>0</v>
      </c>
      <c r="S40" s="182">
        <v>0</v>
      </c>
      <c r="T40" s="194">
        <v>0</v>
      </c>
      <c r="U40" s="183">
        <v>0</v>
      </c>
      <c r="V40" s="182">
        <v>0</v>
      </c>
      <c r="W40" s="194">
        <v>0</v>
      </c>
      <c r="X40" s="183">
        <v>0</v>
      </c>
      <c r="Y40" s="182">
        <v>0</v>
      </c>
      <c r="Z40" s="194">
        <v>0</v>
      </c>
      <c r="AA40" s="183">
        <v>0</v>
      </c>
      <c r="AB40" s="182">
        <v>0</v>
      </c>
      <c r="AC40" s="194">
        <v>0</v>
      </c>
      <c r="AD40" s="183">
        <v>0</v>
      </c>
      <c r="AE40" s="182">
        <v>0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1"/>
    </row>
    <row r="41" spans="1:78" ht="15" x14ac:dyDescent="0.25">
      <c r="A41" s="193" t="s">
        <v>95</v>
      </c>
      <c r="B41" s="192">
        <v>240750</v>
      </c>
      <c r="C41" s="188">
        <v>0.19967653645185368</v>
      </c>
      <c r="D41" s="187">
        <v>0.10000207688633202</v>
      </c>
      <c r="E41" s="192">
        <v>227969.23456354236</v>
      </c>
      <c r="F41" s="188">
        <v>0.18630840643975585</v>
      </c>
      <c r="G41" s="187">
        <v>9.6533138234886087E-2</v>
      </c>
      <c r="H41" s="192">
        <v>0</v>
      </c>
      <c r="I41" s="188">
        <v>0</v>
      </c>
      <c r="J41" s="187">
        <v>0</v>
      </c>
      <c r="K41" s="192">
        <v>0</v>
      </c>
      <c r="L41" s="188">
        <v>0</v>
      </c>
      <c r="M41" s="187">
        <v>0</v>
      </c>
      <c r="N41" s="192">
        <v>0</v>
      </c>
      <c r="O41" s="188">
        <v>0</v>
      </c>
      <c r="P41" s="187">
        <v>0</v>
      </c>
      <c r="Q41" s="192">
        <v>0</v>
      </c>
      <c r="R41" s="188">
        <v>0</v>
      </c>
      <c r="S41" s="187">
        <v>0</v>
      </c>
      <c r="T41" s="192">
        <v>0</v>
      </c>
      <c r="U41" s="188">
        <v>0</v>
      </c>
      <c r="V41" s="187">
        <v>0</v>
      </c>
      <c r="W41" s="192">
        <v>0</v>
      </c>
      <c r="X41" s="188">
        <v>0</v>
      </c>
      <c r="Y41" s="187">
        <v>0</v>
      </c>
      <c r="Z41" s="192">
        <v>0</v>
      </c>
      <c r="AA41" s="188">
        <v>0</v>
      </c>
      <c r="AB41" s="187">
        <v>0</v>
      </c>
      <c r="AC41" s="192">
        <v>0</v>
      </c>
      <c r="AD41" s="188">
        <v>0</v>
      </c>
      <c r="AE41" s="187">
        <v>0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1"/>
    </row>
    <row r="42" spans="1:78" ht="15" x14ac:dyDescent="0.25">
      <c r="A42" s="193" t="s">
        <v>94</v>
      </c>
      <c r="B42" s="192">
        <v>144700</v>
      </c>
      <c r="C42" s="188">
        <v>0.12001327029941113</v>
      </c>
      <c r="D42" s="187">
        <v>6.0105090448399762E-2</v>
      </c>
      <c r="E42" s="192">
        <v>137018.26891524228</v>
      </c>
      <c r="F42" s="188">
        <v>0.11197851053720737</v>
      </c>
      <c r="G42" s="187">
        <v>5.8020125036710356E-2</v>
      </c>
      <c r="H42" s="192">
        <v>0</v>
      </c>
      <c r="I42" s="188">
        <v>0</v>
      </c>
      <c r="J42" s="187">
        <v>0</v>
      </c>
      <c r="K42" s="192">
        <v>0</v>
      </c>
      <c r="L42" s="188">
        <v>0</v>
      </c>
      <c r="M42" s="187">
        <v>0</v>
      </c>
      <c r="N42" s="192">
        <v>0</v>
      </c>
      <c r="O42" s="188">
        <v>0</v>
      </c>
      <c r="P42" s="187">
        <v>0</v>
      </c>
      <c r="Q42" s="192">
        <v>0</v>
      </c>
      <c r="R42" s="188">
        <v>0</v>
      </c>
      <c r="S42" s="187">
        <v>0</v>
      </c>
      <c r="T42" s="192">
        <v>0</v>
      </c>
      <c r="U42" s="188">
        <v>0</v>
      </c>
      <c r="V42" s="187">
        <v>0</v>
      </c>
      <c r="W42" s="192">
        <v>0</v>
      </c>
      <c r="X42" s="188">
        <v>0</v>
      </c>
      <c r="Y42" s="187">
        <v>0</v>
      </c>
      <c r="Z42" s="192">
        <v>0</v>
      </c>
      <c r="AA42" s="188">
        <v>0</v>
      </c>
      <c r="AB42" s="187">
        <v>0</v>
      </c>
      <c r="AC42" s="192">
        <v>0</v>
      </c>
      <c r="AD42" s="188">
        <v>0</v>
      </c>
      <c r="AE42" s="187">
        <v>0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1"/>
    </row>
    <row r="43" spans="1:78" ht="15" x14ac:dyDescent="0.25">
      <c r="A43" s="193" t="s">
        <v>93</v>
      </c>
      <c r="B43" s="192">
        <v>144250</v>
      </c>
      <c r="C43" s="188">
        <v>0.11964004312847308</v>
      </c>
      <c r="D43" s="187">
        <v>5.9918170678518762E-2</v>
      </c>
      <c r="E43" s="192">
        <v>136592.1581964319</v>
      </c>
      <c r="F43" s="188">
        <v>0.11163027052517041</v>
      </c>
      <c r="G43" s="187">
        <v>5.7839689264308686E-2</v>
      </c>
      <c r="H43" s="192">
        <v>0</v>
      </c>
      <c r="I43" s="188">
        <v>0</v>
      </c>
      <c r="J43" s="187">
        <v>0</v>
      </c>
      <c r="K43" s="192">
        <v>0</v>
      </c>
      <c r="L43" s="188">
        <v>0</v>
      </c>
      <c r="M43" s="187">
        <v>0</v>
      </c>
      <c r="N43" s="192">
        <v>0</v>
      </c>
      <c r="O43" s="188">
        <v>0</v>
      </c>
      <c r="P43" s="187">
        <v>0</v>
      </c>
      <c r="Q43" s="192">
        <v>0</v>
      </c>
      <c r="R43" s="188">
        <v>0</v>
      </c>
      <c r="S43" s="187">
        <v>0</v>
      </c>
      <c r="T43" s="192">
        <v>0</v>
      </c>
      <c r="U43" s="188">
        <v>0</v>
      </c>
      <c r="V43" s="187">
        <v>0</v>
      </c>
      <c r="W43" s="192">
        <v>0</v>
      </c>
      <c r="X43" s="188">
        <v>0</v>
      </c>
      <c r="Y43" s="187">
        <v>0</v>
      </c>
      <c r="Z43" s="192">
        <v>0</v>
      </c>
      <c r="AA43" s="188">
        <v>0</v>
      </c>
      <c r="AB43" s="187">
        <v>0</v>
      </c>
      <c r="AC43" s="192">
        <v>0</v>
      </c>
      <c r="AD43" s="188">
        <v>0</v>
      </c>
      <c r="AE43" s="187">
        <v>0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1"/>
    </row>
    <row r="44" spans="1:78" ht="15" x14ac:dyDescent="0.25">
      <c r="A44" s="193" t="s">
        <v>92</v>
      </c>
      <c r="B44" s="192">
        <v>120850</v>
      </c>
      <c r="C44" s="188">
        <v>0.10023223023969478</v>
      </c>
      <c r="D44" s="187">
        <v>5.0198342644707059E-2</v>
      </c>
      <c r="E44" s="192">
        <v>114434.40081829322</v>
      </c>
      <c r="F44" s="188">
        <v>9.3521789899250224E-2</v>
      </c>
      <c r="G44" s="187">
        <v>4.8457029099422566E-2</v>
      </c>
      <c r="H44" s="192">
        <v>0</v>
      </c>
      <c r="I44" s="188">
        <v>0</v>
      </c>
      <c r="J44" s="187">
        <v>0</v>
      </c>
      <c r="K44" s="192">
        <v>0</v>
      </c>
      <c r="L44" s="188">
        <v>0</v>
      </c>
      <c r="M44" s="187">
        <v>0</v>
      </c>
      <c r="N44" s="192">
        <v>0</v>
      </c>
      <c r="O44" s="188">
        <v>0</v>
      </c>
      <c r="P44" s="187">
        <v>0</v>
      </c>
      <c r="Q44" s="192">
        <v>0</v>
      </c>
      <c r="R44" s="188">
        <v>0</v>
      </c>
      <c r="S44" s="187">
        <v>0</v>
      </c>
      <c r="T44" s="192">
        <v>0</v>
      </c>
      <c r="U44" s="188">
        <v>0</v>
      </c>
      <c r="V44" s="187">
        <v>0</v>
      </c>
      <c r="W44" s="192">
        <v>0</v>
      </c>
      <c r="X44" s="188">
        <v>0</v>
      </c>
      <c r="Y44" s="187">
        <v>0</v>
      </c>
      <c r="Z44" s="192">
        <v>0</v>
      </c>
      <c r="AA44" s="188">
        <v>0</v>
      </c>
      <c r="AB44" s="187">
        <v>0</v>
      </c>
      <c r="AC44" s="192">
        <v>0</v>
      </c>
      <c r="AD44" s="188">
        <v>0</v>
      </c>
      <c r="AE44" s="187">
        <v>0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"/>
    </row>
    <row r="45" spans="1:78" ht="15" x14ac:dyDescent="0.25">
      <c r="A45" s="193" t="s">
        <v>91</v>
      </c>
      <c r="B45" s="192">
        <v>131800</v>
      </c>
      <c r="C45" s="188">
        <v>0.1093140913991872</v>
      </c>
      <c r="D45" s="187">
        <v>5.4746723711811253E-2</v>
      </c>
      <c r="E45" s="192">
        <v>124803.09497601197</v>
      </c>
      <c r="F45" s="188">
        <v>0.10199563019214879</v>
      </c>
      <c r="G45" s="187">
        <v>5.2847632894529539E-2</v>
      </c>
      <c r="H45" s="192">
        <v>0</v>
      </c>
      <c r="I45" s="188">
        <v>0</v>
      </c>
      <c r="J45" s="187">
        <v>0</v>
      </c>
      <c r="K45" s="192">
        <v>0</v>
      </c>
      <c r="L45" s="188">
        <v>0</v>
      </c>
      <c r="M45" s="187">
        <v>0</v>
      </c>
      <c r="N45" s="192">
        <v>0</v>
      </c>
      <c r="O45" s="188">
        <v>0</v>
      </c>
      <c r="P45" s="187">
        <v>0</v>
      </c>
      <c r="Q45" s="192">
        <v>0</v>
      </c>
      <c r="R45" s="188">
        <v>0</v>
      </c>
      <c r="S45" s="187">
        <v>0</v>
      </c>
      <c r="T45" s="192">
        <v>0</v>
      </c>
      <c r="U45" s="188">
        <v>0</v>
      </c>
      <c r="V45" s="187">
        <v>0</v>
      </c>
      <c r="W45" s="192">
        <v>0</v>
      </c>
      <c r="X45" s="188">
        <v>0</v>
      </c>
      <c r="Y45" s="187">
        <v>0</v>
      </c>
      <c r="Z45" s="192">
        <v>0</v>
      </c>
      <c r="AA45" s="188">
        <v>0</v>
      </c>
      <c r="AB45" s="187">
        <v>0</v>
      </c>
      <c r="AC45" s="192">
        <v>0</v>
      </c>
      <c r="AD45" s="188">
        <v>0</v>
      </c>
      <c r="AE45" s="187">
        <v>0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1"/>
      <c r="BP45" s="10"/>
      <c r="BQ45" s="10" t="s">
        <v>157</v>
      </c>
      <c r="BR45" s="10" t="s">
        <v>156</v>
      </c>
      <c r="BS45" s="10" t="s">
        <v>142</v>
      </c>
      <c r="BT45" s="10" t="s">
        <v>155</v>
      </c>
      <c r="BU45" s="10" t="s">
        <v>154</v>
      </c>
      <c r="BV45" s="10" t="s">
        <v>153</v>
      </c>
      <c r="BW45" s="10" t="s">
        <v>139</v>
      </c>
      <c r="BX45" s="10" t="s">
        <v>152</v>
      </c>
      <c r="BY45" s="10" t="s">
        <v>151</v>
      </c>
      <c r="BZ45" s="10" t="s">
        <v>150</v>
      </c>
    </row>
    <row r="46" spans="1:78" ht="15" x14ac:dyDescent="0.25">
      <c r="A46" s="193" t="s">
        <v>89</v>
      </c>
      <c r="B46" s="192">
        <v>120650</v>
      </c>
      <c r="C46" s="188">
        <v>0.10006635149705566</v>
      </c>
      <c r="D46" s="187">
        <v>5.0115267191426616E-2</v>
      </c>
      <c r="E46" s="192">
        <v>114245.01827659973</v>
      </c>
      <c r="F46" s="188">
        <v>9.3367016560567159E-2</v>
      </c>
      <c r="G46" s="187">
        <v>4.8376835422799615E-2</v>
      </c>
      <c r="H46" s="192">
        <v>0</v>
      </c>
      <c r="I46" s="188">
        <v>0</v>
      </c>
      <c r="J46" s="187">
        <v>0</v>
      </c>
      <c r="K46" s="192">
        <v>0</v>
      </c>
      <c r="L46" s="188">
        <v>0</v>
      </c>
      <c r="M46" s="187">
        <v>0</v>
      </c>
      <c r="N46" s="192">
        <v>0</v>
      </c>
      <c r="O46" s="188">
        <v>0</v>
      </c>
      <c r="P46" s="187">
        <v>0</v>
      </c>
      <c r="Q46" s="192">
        <v>0</v>
      </c>
      <c r="R46" s="188">
        <v>0</v>
      </c>
      <c r="S46" s="187">
        <v>0</v>
      </c>
      <c r="T46" s="192">
        <v>0</v>
      </c>
      <c r="U46" s="188">
        <v>0</v>
      </c>
      <c r="V46" s="187">
        <v>0</v>
      </c>
      <c r="W46" s="192">
        <v>0</v>
      </c>
      <c r="X46" s="188">
        <v>0</v>
      </c>
      <c r="Y46" s="187">
        <v>0</v>
      </c>
      <c r="Z46" s="192">
        <v>0</v>
      </c>
      <c r="AA46" s="188">
        <v>0</v>
      </c>
      <c r="AB46" s="187">
        <v>0</v>
      </c>
      <c r="AC46" s="192">
        <v>0</v>
      </c>
      <c r="AD46" s="188">
        <v>0</v>
      </c>
      <c r="AE46" s="187">
        <v>0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1"/>
      <c r="BP46" s="9" t="s">
        <v>6</v>
      </c>
      <c r="BQ46" s="9">
        <v>1</v>
      </c>
      <c r="BR46" s="9">
        <v>2</v>
      </c>
      <c r="BS46" s="9">
        <v>3</v>
      </c>
      <c r="BT46" s="9">
        <v>4</v>
      </c>
      <c r="BU46" s="9">
        <v>5</v>
      </c>
      <c r="BV46" s="9">
        <v>6</v>
      </c>
      <c r="BW46" s="9">
        <v>7</v>
      </c>
      <c r="BX46" s="9">
        <v>8</v>
      </c>
      <c r="BY46" s="9">
        <v>9</v>
      </c>
      <c r="BZ46" s="9">
        <v>10</v>
      </c>
    </row>
    <row r="47" spans="1:78" ht="15" x14ac:dyDescent="0.25">
      <c r="A47" s="191" t="s">
        <v>83</v>
      </c>
      <c r="B47" s="189">
        <v>60400</v>
      </c>
      <c r="C47" s="188">
        <v>5.0095380277017501E-2</v>
      </c>
      <c r="D47" s="187">
        <v>2.5088786890693472E-2</v>
      </c>
      <c r="E47" s="189">
        <v>66150</v>
      </c>
      <c r="F47" s="188">
        <v>5.4061246946700038E-2</v>
      </c>
      <c r="G47" s="187">
        <v>2.8011091524974278E-2</v>
      </c>
      <c r="H47" s="189">
        <v>0</v>
      </c>
      <c r="I47" s="188">
        <v>0</v>
      </c>
      <c r="J47" s="187">
        <v>0</v>
      </c>
      <c r="K47" s="189">
        <v>0</v>
      </c>
      <c r="L47" s="188">
        <v>0</v>
      </c>
      <c r="M47" s="187">
        <v>0</v>
      </c>
      <c r="N47" s="189">
        <v>0</v>
      </c>
      <c r="O47" s="188">
        <v>0</v>
      </c>
      <c r="P47" s="187">
        <v>0</v>
      </c>
      <c r="Q47" s="189">
        <v>0</v>
      </c>
      <c r="R47" s="188">
        <v>0</v>
      </c>
      <c r="S47" s="187">
        <v>0</v>
      </c>
      <c r="T47" s="189">
        <v>0</v>
      </c>
      <c r="U47" s="188">
        <v>0</v>
      </c>
      <c r="V47" s="187">
        <v>0</v>
      </c>
      <c r="W47" s="189">
        <v>0</v>
      </c>
      <c r="X47" s="188">
        <v>0</v>
      </c>
      <c r="Y47" s="187">
        <v>0</v>
      </c>
      <c r="Z47" s="189">
        <v>0</v>
      </c>
      <c r="AA47" s="188">
        <v>0</v>
      </c>
      <c r="AB47" s="187">
        <v>0</v>
      </c>
      <c r="AC47" s="189">
        <v>0</v>
      </c>
      <c r="AD47" s="188">
        <v>0</v>
      </c>
      <c r="AE47" s="187">
        <v>0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1"/>
      <c r="BP47" s="9" t="s">
        <v>149</v>
      </c>
      <c r="BQ47" s="186">
        <v>60400</v>
      </c>
      <c r="BR47" s="186">
        <v>66150</v>
      </c>
      <c r="BS47" s="186">
        <v>4300</v>
      </c>
      <c r="BT47" s="186">
        <v>3902.25</v>
      </c>
      <c r="BU47" s="186">
        <v>3902.25</v>
      </c>
      <c r="BV47" s="186">
        <v>4020.5</v>
      </c>
      <c r="BW47" s="186">
        <v>3956</v>
      </c>
      <c r="BX47" s="186">
        <v>3956</v>
      </c>
      <c r="BY47" s="186">
        <v>3848.5</v>
      </c>
      <c r="BZ47" s="186">
        <v>3848.5</v>
      </c>
    </row>
    <row r="48" spans="1:78" ht="15" x14ac:dyDescent="0.25">
      <c r="A48" s="191" t="s">
        <v>81</v>
      </c>
      <c r="B48" s="189">
        <v>60250</v>
      </c>
      <c r="C48" s="188">
        <v>4.997097122003815E-2</v>
      </c>
      <c r="D48" s="187">
        <v>2.502648030073314E-2</v>
      </c>
      <c r="E48" s="189">
        <v>80850</v>
      </c>
      <c r="F48" s="188">
        <v>6.607485737930005E-2</v>
      </c>
      <c r="G48" s="187">
        <v>3.4235778530524119E-2</v>
      </c>
      <c r="H48" s="189">
        <v>0</v>
      </c>
      <c r="I48" s="188">
        <v>0</v>
      </c>
      <c r="J48" s="187">
        <v>0</v>
      </c>
      <c r="K48" s="189">
        <v>0</v>
      </c>
      <c r="L48" s="188">
        <v>0</v>
      </c>
      <c r="M48" s="187">
        <v>0</v>
      </c>
      <c r="N48" s="189">
        <v>0</v>
      </c>
      <c r="O48" s="188">
        <v>0</v>
      </c>
      <c r="P48" s="187">
        <v>0</v>
      </c>
      <c r="Q48" s="189">
        <v>0</v>
      </c>
      <c r="R48" s="188">
        <v>0</v>
      </c>
      <c r="S48" s="187">
        <v>0</v>
      </c>
      <c r="T48" s="189">
        <v>0</v>
      </c>
      <c r="U48" s="188">
        <v>0</v>
      </c>
      <c r="V48" s="187">
        <v>0</v>
      </c>
      <c r="W48" s="189">
        <v>0</v>
      </c>
      <c r="X48" s="188">
        <v>0</v>
      </c>
      <c r="Y48" s="187">
        <v>0</v>
      </c>
      <c r="Z48" s="189">
        <v>0</v>
      </c>
      <c r="AA48" s="188">
        <v>0</v>
      </c>
      <c r="AB48" s="187">
        <v>0</v>
      </c>
      <c r="AC48" s="189">
        <v>0</v>
      </c>
      <c r="AD48" s="188">
        <v>0</v>
      </c>
      <c r="AE48" s="187">
        <v>0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1"/>
      <c r="BP48" s="9" t="s">
        <v>148</v>
      </c>
      <c r="BQ48" s="186">
        <v>60250</v>
      </c>
      <c r="BR48" s="186">
        <v>80850</v>
      </c>
      <c r="BS48" s="186">
        <v>4300</v>
      </c>
      <c r="BT48" s="186">
        <v>3902.25</v>
      </c>
      <c r="BU48" s="186">
        <v>3902.25</v>
      </c>
      <c r="BV48" s="186">
        <v>4020.5</v>
      </c>
      <c r="BW48" s="186">
        <v>3956</v>
      </c>
      <c r="BX48" s="186">
        <v>3956</v>
      </c>
      <c r="BY48" s="186">
        <v>3848.5</v>
      </c>
      <c r="BZ48" s="186">
        <v>3848.5</v>
      </c>
    </row>
    <row r="49" spans="1:78" ht="15" x14ac:dyDescent="0.25">
      <c r="A49" s="191" t="s">
        <v>79</v>
      </c>
      <c r="B49" s="189">
        <v>60400</v>
      </c>
      <c r="C49" s="188">
        <v>5.0095380277017501E-2</v>
      </c>
      <c r="D49" s="187">
        <v>2.5088786890693472E-2</v>
      </c>
      <c r="E49" s="189">
        <v>63420</v>
      </c>
      <c r="F49" s="188">
        <v>5.1830147866360039E-2</v>
      </c>
      <c r="G49" s="187">
        <v>2.6855078223943594E-2</v>
      </c>
      <c r="H49" s="189">
        <v>0</v>
      </c>
      <c r="I49" s="188">
        <v>0</v>
      </c>
      <c r="J49" s="187">
        <v>0</v>
      </c>
      <c r="K49" s="189">
        <v>0</v>
      </c>
      <c r="L49" s="188">
        <v>0</v>
      </c>
      <c r="M49" s="187">
        <v>0</v>
      </c>
      <c r="N49" s="189">
        <v>0</v>
      </c>
      <c r="O49" s="188">
        <v>0</v>
      </c>
      <c r="P49" s="187">
        <v>0</v>
      </c>
      <c r="Q49" s="189">
        <v>0</v>
      </c>
      <c r="R49" s="188">
        <v>0</v>
      </c>
      <c r="S49" s="187">
        <v>0</v>
      </c>
      <c r="T49" s="189">
        <v>0</v>
      </c>
      <c r="U49" s="188">
        <v>0</v>
      </c>
      <c r="V49" s="187">
        <v>0</v>
      </c>
      <c r="W49" s="189">
        <v>0</v>
      </c>
      <c r="X49" s="188">
        <v>0</v>
      </c>
      <c r="Y49" s="187">
        <v>0</v>
      </c>
      <c r="Z49" s="189">
        <v>0</v>
      </c>
      <c r="AA49" s="188">
        <v>0</v>
      </c>
      <c r="AB49" s="187">
        <v>0</v>
      </c>
      <c r="AC49" s="189">
        <v>0</v>
      </c>
      <c r="AD49" s="188">
        <v>0</v>
      </c>
      <c r="AE49" s="187">
        <v>0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1"/>
      <c r="BP49" s="9" t="s">
        <v>147</v>
      </c>
      <c r="BQ49" s="186">
        <v>60400</v>
      </c>
      <c r="BR49" s="186">
        <v>63420</v>
      </c>
      <c r="BS49" s="186">
        <v>4300</v>
      </c>
      <c r="BT49" s="186">
        <v>3902.25</v>
      </c>
      <c r="BU49" s="186">
        <v>3902.25</v>
      </c>
      <c r="BV49" s="186">
        <v>4020.5</v>
      </c>
      <c r="BW49" s="186">
        <v>3956</v>
      </c>
      <c r="BX49" s="186">
        <v>3956</v>
      </c>
      <c r="BY49" s="186">
        <v>3848.5</v>
      </c>
      <c r="BZ49" s="186">
        <v>3848.5</v>
      </c>
    </row>
    <row r="50" spans="1:78" ht="15" x14ac:dyDescent="0.25">
      <c r="A50" s="191" t="s">
        <v>77</v>
      </c>
      <c r="B50" s="189">
        <v>61250</v>
      </c>
      <c r="C50" s="188">
        <v>5.0800364933233803E-2</v>
      </c>
      <c r="D50" s="187">
        <v>2.5441857567135351E-2</v>
      </c>
      <c r="E50" s="189">
        <v>81207</v>
      </c>
      <c r="F50" s="188">
        <v>6.6366616489806046E-2</v>
      </c>
      <c r="G50" s="187">
        <v>3.4386949500658903E-2</v>
      </c>
      <c r="H50" s="189">
        <v>0</v>
      </c>
      <c r="I50" s="188">
        <v>0</v>
      </c>
      <c r="J50" s="187">
        <v>0</v>
      </c>
      <c r="K50" s="189">
        <v>0</v>
      </c>
      <c r="L50" s="188">
        <v>0</v>
      </c>
      <c r="M50" s="187">
        <v>0</v>
      </c>
      <c r="N50" s="189">
        <v>0</v>
      </c>
      <c r="O50" s="188">
        <v>0</v>
      </c>
      <c r="P50" s="187">
        <v>0</v>
      </c>
      <c r="Q50" s="189">
        <v>0</v>
      </c>
      <c r="R50" s="188">
        <v>0</v>
      </c>
      <c r="S50" s="187">
        <v>0</v>
      </c>
      <c r="T50" s="189">
        <v>0</v>
      </c>
      <c r="U50" s="188">
        <v>0</v>
      </c>
      <c r="V50" s="187">
        <v>0</v>
      </c>
      <c r="W50" s="189">
        <v>0</v>
      </c>
      <c r="X50" s="188">
        <v>0</v>
      </c>
      <c r="Y50" s="187">
        <v>0</v>
      </c>
      <c r="Z50" s="189">
        <v>0</v>
      </c>
      <c r="AA50" s="188">
        <v>0</v>
      </c>
      <c r="AB50" s="187">
        <v>0</v>
      </c>
      <c r="AC50" s="189">
        <v>0</v>
      </c>
      <c r="AD50" s="188">
        <v>0</v>
      </c>
      <c r="AE50" s="187">
        <v>0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1"/>
      <c r="BP50" s="9" t="s">
        <v>146</v>
      </c>
      <c r="BQ50" s="186">
        <v>61250</v>
      </c>
      <c r="BR50" s="186">
        <v>81207</v>
      </c>
      <c r="BS50" s="186">
        <v>4300</v>
      </c>
      <c r="BT50" s="186">
        <v>3902.25</v>
      </c>
      <c r="BU50" s="186">
        <v>3902.25</v>
      </c>
      <c r="BV50" s="186">
        <v>4020.5</v>
      </c>
      <c r="BW50" s="186">
        <v>3956</v>
      </c>
      <c r="BX50" s="186">
        <v>3956</v>
      </c>
      <c r="BY50" s="186">
        <v>3848.5</v>
      </c>
      <c r="BZ50" s="186">
        <v>3848.5</v>
      </c>
    </row>
    <row r="51" spans="1:78" ht="15" x14ac:dyDescent="0.25">
      <c r="A51" s="190" t="s">
        <v>75</v>
      </c>
      <c r="B51" s="189">
        <v>60400</v>
      </c>
      <c r="C51" s="188">
        <v>5.0095380277017501E-2</v>
      </c>
      <c r="D51" s="187">
        <v>2.5088786890693472E-2</v>
      </c>
      <c r="E51" s="189">
        <v>76923</v>
      </c>
      <c r="F51" s="188">
        <v>6.2865507163734041E-2</v>
      </c>
      <c r="G51" s="187">
        <v>3.2572897859041522E-2</v>
      </c>
      <c r="H51" s="189">
        <v>0</v>
      </c>
      <c r="I51" s="188">
        <v>0</v>
      </c>
      <c r="J51" s="187">
        <v>0</v>
      </c>
      <c r="K51" s="189">
        <v>0</v>
      </c>
      <c r="L51" s="188">
        <v>0</v>
      </c>
      <c r="M51" s="187">
        <v>0</v>
      </c>
      <c r="N51" s="189">
        <v>0</v>
      </c>
      <c r="O51" s="188">
        <v>0</v>
      </c>
      <c r="P51" s="187">
        <v>0</v>
      </c>
      <c r="Q51" s="189">
        <v>0</v>
      </c>
      <c r="R51" s="188">
        <v>0</v>
      </c>
      <c r="S51" s="187">
        <v>0</v>
      </c>
      <c r="T51" s="189">
        <v>0</v>
      </c>
      <c r="U51" s="188">
        <v>0</v>
      </c>
      <c r="V51" s="187">
        <v>0</v>
      </c>
      <c r="W51" s="189">
        <v>0</v>
      </c>
      <c r="X51" s="188">
        <v>0</v>
      </c>
      <c r="Y51" s="187">
        <v>0</v>
      </c>
      <c r="Z51" s="189">
        <v>0</v>
      </c>
      <c r="AA51" s="188">
        <v>0</v>
      </c>
      <c r="AB51" s="187">
        <v>0</v>
      </c>
      <c r="AC51" s="189">
        <v>0</v>
      </c>
      <c r="AD51" s="188">
        <v>0</v>
      </c>
      <c r="AE51" s="187">
        <v>0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1"/>
      <c r="BP51" s="9" t="s">
        <v>145</v>
      </c>
      <c r="BQ51" s="186">
        <v>60400</v>
      </c>
      <c r="BR51" s="186">
        <v>76923</v>
      </c>
      <c r="BS51" s="186">
        <v>4300</v>
      </c>
      <c r="BT51" s="186">
        <v>3902.25</v>
      </c>
      <c r="BU51" s="186">
        <v>3902.25</v>
      </c>
      <c r="BV51" s="186">
        <v>4020.5</v>
      </c>
      <c r="BW51" s="186">
        <v>3956</v>
      </c>
      <c r="BX51" s="186">
        <v>3956</v>
      </c>
      <c r="BY51" s="186">
        <v>3848.5</v>
      </c>
      <c r="BZ51" s="186">
        <v>3848.5</v>
      </c>
    </row>
    <row r="52" spans="1:78" ht="15" x14ac:dyDescent="0.25">
      <c r="A52" s="185" t="s">
        <v>73</v>
      </c>
      <c r="B52" s="184">
        <v>1205700</v>
      </c>
      <c r="C52" s="183">
        <v>1</v>
      </c>
      <c r="D52" s="182">
        <v>0.50082037010114444</v>
      </c>
      <c r="E52" s="184">
        <v>1223612.1757461214</v>
      </c>
      <c r="F52" s="183">
        <v>0.99999999999999989</v>
      </c>
      <c r="G52" s="182">
        <v>0.51813624559179927</v>
      </c>
      <c r="H52" s="184">
        <v>0</v>
      </c>
      <c r="I52" s="183">
        <v>0</v>
      </c>
      <c r="J52" s="182">
        <v>0</v>
      </c>
      <c r="K52" s="184">
        <v>0</v>
      </c>
      <c r="L52" s="183">
        <v>0</v>
      </c>
      <c r="M52" s="182">
        <v>0</v>
      </c>
      <c r="N52" s="184">
        <v>0</v>
      </c>
      <c r="O52" s="183">
        <v>0</v>
      </c>
      <c r="P52" s="182">
        <v>0</v>
      </c>
      <c r="Q52" s="184">
        <v>0</v>
      </c>
      <c r="R52" s="183">
        <v>0</v>
      </c>
      <c r="S52" s="182">
        <v>0</v>
      </c>
      <c r="T52" s="184">
        <v>0</v>
      </c>
      <c r="U52" s="183">
        <v>0</v>
      </c>
      <c r="V52" s="182">
        <v>0</v>
      </c>
      <c r="W52" s="184">
        <v>0</v>
      </c>
      <c r="X52" s="183">
        <v>0</v>
      </c>
      <c r="Y52" s="182">
        <v>0</v>
      </c>
      <c r="Z52" s="184">
        <v>0</v>
      </c>
      <c r="AA52" s="183">
        <v>0</v>
      </c>
      <c r="AB52" s="182">
        <v>0</v>
      </c>
      <c r="AC52" s="184">
        <v>0</v>
      </c>
      <c r="AD52" s="183">
        <v>0</v>
      </c>
      <c r="AE52" s="182">
        <v>0</v>
      </c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1"/>
      <c r="BP52" s="10"/>
      <c r="BQ52" s="10" t="s">
        <v>144</v>
      </c>
      <c r="BR52" s="10" t="s">
        <v>143</v>
      </c>
      <c r="BS52" s="10" t="s">
        <v>142</v>
      </c>
      <c r="BT52" s="10" t="s">
        <v>141</v>
      </c>
      <c r="BU52" s="10" t="s">
        <v>140</v>
      </c>
      <c r="BV52" s="10" t="s">
        <v>139</v>
      </c>
      <c r="BW52" s="10" t="s">
        <v>138</v>
      </c>
      <c r="BX52" s="10" t="s">
        <v>137</v>
      </c>
      <c r="BY52" s="10" t="s">
        <v>136</v>
      </c>
      <c r="BZ52" s="10" t="s">
        <v>135</v>
      </c>
    </row>
    <row r="53" spans="1:78" ht="15.75" thickBot="1" x14ac:dyDescent="0.3">
      <c r="A53" s="181" t="s">
        <v>134</v>
      </c>
      <c r="B53" s="180">
        <v>2407450</v>
      </c>
      <c r="C53" s="179"/>
      <c r="D53" s="178">
        <v>1</v>
      </c>
      <c r="E53" s="180">
        <v>2361564.523146898</v>
      </c>
      <c r="F53" s="179"/>
      <c r="G53" s="178">
        <v>1</v>
      </c>
      <c r="H53" s="180">
        <v>0</v>
      </c>
      <c r="I53" s="179"/>
      <c r="J53" s="178">
        <v>0</v>
      </c>
      <c r="K53" s="180">
        <v>0</v>
      </c>
      <c r="L53" s="179"/>
      <c r="M53" s="178">
        <v>0</v>
      </c>
      <c r="N53" s="180">
        <v>0</v>
      </c>
      <c r="O53" s="179"/>
      <c r="P53" s="178">
        <v>0</v>
      </c>
      <c r="Q53" s="180">
        <v>0</v>
      </c>
      <c r="R53" s="179"/>
      <c r="S53" s="178">
        <v>0</v>
      </c>
      <c r="T53" s="180">
        <v>0</v>
      </c>
      <c r="U53" s="179"/>
      <c r="V53" s="178">
        <v>0</v>
      </c>
      <c r="W53" s="180">
        <v>0</v>
      </c>
      <c r="X53" s="179"/>
      <c r="Y53" s="178">
        <v>0</v>
      </c>
      <c r="Z53" s="180">
        <v>0</v>
      </c>
      <c r="AA53" s="179"/>
      <c r="AB53" s="178">
        <v>0</v>
      </c>
      <c r="AC53" s="180">
        <v>0</v>
      </c>
      <c r="AD53" s="179"/>
      <c r="AE53" s="178">
        <v>0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"/>
      <c r="BP53" s="9" t="s">
        <v>133</v>
      </c>
      <c r="BQ53" s="175">
        <v>96000</v>
      </c>
      <c r="BR53" s="175">
        <v>96000</v>
      </c>
      <c r="BS53" s="175">
        <v>96000</v>
      </c>
      <c r="BT53" s="175">
        <v>96000</v>
      </c>
      <c r="BU53" s="175">
        <v>96000</v>
      </c>
      <c r="BV53" s="175">
        <v>96000</v>
      </c>
      <c r="BW53" s="175">
        <v>96000</v>
      </c>
      <c r="BX53" s="175">
        <v>96000</v>
      </c>
      <c r="BY53" s="175">
        <v>96000</v>
      </c>
      <c r="BZ53" s="175">
        <v>96000</v>
      </c>
    </row>
    <row r="54" spans="1:78" ht="15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1"/>
      <c r="BP54" s="9" t="s">
        <v>132</v>
      </c>
      <c r="BQ54" s="175">
        <v>96000</v>
      </c>
      <c r="BR54" s="175">
        <v>96000</v>
      </c>
      <c r="BS54" s="175">
        <v>96000</v>
      </c>
      <c r="BT54" s="175">
        <v>96000</v>
      </c>
      <c r="BU54" s="175">
        <v>96000</v>
      </c>
      <c r="BV54" s="175">
        <v>96000</v>
      </c>
      <c r="BW54" s="175">
        <v>96000</v>
      </c>
      <c r="BX54" s="175">
        <v>96000</v>
      </c>
      <c r="BY54" s="175">
        <v>96000</v>
      </c>
      <c r="BZ54" s="175">
        <v>96000</v>
      </c>
    </row>
    <row r="55" spans="1:78" ht="24" customHeight="1" x14ac:dyDescent="0.25">
      <c r="A55" s="101" t="s">
        <v>105</v>
      </c>
      <c r="B55" s="3">
        <v>1</v>
      </c>
      <c r="C55" s="3"/>
      <c r="D55" s="3"/>
      <c r="E55" s="3">
        <v>1</v>
      </c>
      <c r="F55" s="3"/>
      <c r="G55" s="3"/>
      <c r="H55" s="3">
        <v>0</v>
      </c>
      <c r="I55" s="3"/>
      <c r="J55" s="3"/>
      <c r="K55" s="3">
        <v>0</v>
      </c>
      <c r="L55" s="3"/>
      <c r="M55" s="3"/>
      <c r="N55" s="3">
        <v>0</v>
      </c>
      <c r="O55" s="3"/>
      <c r="P55" s="3"/>
      <c r="Q55" s="3">
        <v>0</v>
      </c>
      <c r="R55" s="3"/>
      <c r="S55" s="3"/>
      <c r="T55" s="3">
        <v>0</v>
      </c>
      <c r="U55" s="3"/>
      <c r="V55" s="3"/>
      <c r="W55" s="3">
        <v>0</v>
      </c>
      <c r="X55" s="3"/>
      <c r="Y55" s="3"/>
      <c r="Z55" s="3">
        <v>0</v>
      </c>
      <c r="AA55" s="3"/>
      <c r="AB55" s="3"/>
      <c r="AC55" s="3">
        <v>0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1"/>
      <c r="BP55" s="9" t="s">
        <v>131</v>
      </c>
      <c r="BQ55" s="175">
        <v>96000</v>
      </c>
      <c r="BR55" s="175">
        <v>96000</v>
      </c>
      <c r="BS55" s="175">
        <v>96000</v>
      </c>
      <c r="BT55" s="175">
        <v>96000</v>
      </c>
      <c r="BU55" s="175">
        <v>96000</v>
      </c>
      <c r="BV55" s="175">
        <v>96000</v>
      </c>
      <c r="BW55" s="175">
        <v>96000</v>
      </c>
      <c r="BX55" s="175">
        <v>96000</v>
      </c>
      <c r="BY55" s="175">
        <v>96000</v>
      </c>
      <c r="BZ55" s="175">
        <v>96000</v>
      </c>
    </row>
    <row r="56" spans="1:78" ht="15" x14ac:dyDescent="0.25">
      <c r="A56" s="17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1"/>
      <c r="BP56" s="9" t="s">
        <v>130</v>
      </c>
      <c r="BQ56" s="175">
        <v>96000</v>
      </c>
      <c r="BR56" s="175">
        <v>96000</v>
      </c>
      <c r="BS56" s="175">
        <v>192000</v>
      </c>
      <c r="BT56" s="175">
        <v>192000</v>
      </c>
      <c r="BU56" s="175">
        <v>192000</v>
      </c>
      <c r="BV56" s="175">
        <v>192000</v>
      </c>
      <c r="BW56" s="175">
        <v>192000</v>
      </c>
      <c r="BX56" s="175">
        <v>192000</v>
      </c>
      <c r="BY56" s="175">
        <v>192000</v>
      </c>
      <c r="BZ56" s="175">
        <v>192000</v>
      </c>
    </row>
    <row r="57" spans="1:78" ht="15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1"/>
      <c r="BP57" s="9" t="s">
        <v>129</v>
      </c>
      <c r="BQ57" s="175">
        <v>96000</v>
      </c>
      <c r="BR57" s="175">
        <v>96000</v>
      </c>
      <c r="BS57" s="175">
        <v>96000</v>
      </c>
      <c r="BT57" s="175">
        <v>96000</v>
      </c>
      <c r="BU57" s="175">
        <v>96000</v>
      </c>
      <c r="BV57" s="175">
        <v>96000</v>
      </c>
      <c r="BW57" s="175">
        <v>96000</v>
      </c>
      <c r="BX57" s="175">
        <v>96000</v>
      </c>
      <c r="BY57" s="175">
        <v>96000</v>
      </c>
      <c r="BZ57" s="175">
        <v>96000</v>
      </c>
    </row>
    <row r="58" spans="1:78" ht="15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1"/>
      <c r="BP58" s="9" t="s">
        <v>6</v>
      </c>
      <c r="BQ58" s="9">
        <v>1</v>
      </c>
      <c r="BR58" s="9">
        <v>2</v>
      </c>
      <c r="BS58" s="9">
        <v>3</v>
      </c>
      <c r="BT58" s="9">
        <v>4</v>
      </c>
      <c r="BU58" s="9">
        <v>5</v>
      </c>
      <c r="BV58" s="9">
        <v>6</v>
      </c>
      <c r="BW58" s="9">
        <v>7</v>
      </c>
      <c r="BX58" s="9">
        <v>8</v>
      </c>
      <c r="BY58" s="9">
        <v>9</v>
      </c>
      <c r="BZ58" s="9">
        <v>10</v>
      </c>
    </row>
    <row r="59" spans="1:78" ht="15" x14ac:dyDescent="0.25">
      <c r="A59" s="4"/>
      <c r="B59" s="3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1"/>
      <c r="BP59" s="176" t="s">
        <v>128</v>
      </c>
      <c r="BQ59" s="175">
        <f t="shared" ref="BQ59:BZ59" si="0">IF((BQ47&lt;=BQ53),(BQ47),(BQ53))</f>
        <v>60400</v>
      </c>
      <c r="BR59" s="175">
        <f t="shared" si="0"/>
        <v>66150</v>
      </c>
      <c r="BS59" s="175">
        <f t="shared" si="0"/>
        <v>4300</v>
      </c>
      <c r="BT59" s="175">
        <f t="shared" si="0"/>
        <v>3902.25</v>
      </c>
      <c r="BU59" s="175">
        <f t="shared" si="0"/>
        <v>3902.25</v>
      </c>
      <c r="BV59" s="175">
        <f t="shared" si="0"/>
        <v>4020.5</v>
      </c>
      <c r="BW59" s="175">
        <f t="shared" si="0"/>
        <v>3956</v>
      </c>
      <c r="BX59" s="175">
        <f t="shared" si="0"/>
        <v>3956</v>
      </c>
      <c r="BY59" s="175">
        <f t="shared" si="0"/>
        <v>3848.5</v>
      </c>
      <c r="BZ59" s="175">
        <f t="shared" si="0"/>
        <v>3848.5</v>
      </c>
    </row>
    <row r="60" spans="1:78" ht="15" x14ac:dyDescent="0.25">
      <c r="A60" s="4"/>
      <c r="B60" s="3"/>
      <c r="C60" s="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1"/>
      <c r="BP60" s="176" t="s">
        <v>127</v>
      </c>
      <c r="BQ60" s="175">
        <f t="shared" ref="BQ60:BZ60" si="1">IF((BQ48&lt;=BQ54),(BQ48),(BQ54))</f>
        <v>60250</v>
      </c>
      <c r="BR60" s="175">
        <f t="shared" si="1"/>
        <v>80850</v>
      </c>
      <c r="BS60" s="175">
        <f t="shared" si="1"/>
        <v>4300</v>
      </c>
      <c r="BT60" s="175">
        <f t="shared" si="1"/>
        <v>3902.25</v>
      </c>
      <c r="BU60" s="175">
        <f t="shared" si="1"/>
        <v>3902.25</v>
      </c>
      <c r="BV60" s="175">
        <f t="shared" si="1"/>
        <v>4020.5</v>
      </c>
      <c r="BW60" s="175">
        <f t="shared" si="1"/>
        <v>3956</v>
      </c>
      <c r="BX60" s="175">
        <f t="shared" si="1"/>
        <v>3956</v>
      </c>
      <c r="BY60" s="175">
        <f t="shared" si="1"/>
        <v>3848.5</v>
      </c>
      <c r="BZ60" s="175">
        <f t="shared" si="1"/>
        <v>3848.5</v>
      </c>
    </row>
    <row r="61" spans="1:78" ht="15" x14ac:dyDescent="0.25">
      <c r="A61" s="4"/>
      <c r="B61" s="3"/>
      <c r="C61" s="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1"/>
      <c r="BP61" s="176" t="s">
        <v>126</v>
      </c>
      <c r="BQ61" s="175">
        <f t="shared" ref="BQ61:BZ61" si="2">IF((BQ49&lt;=BQ55),(BQ49),(BQ55))</f>
        <v>60400</v>
      </c>
      <c r="BR61" s="175">
        <f t="shared" si="2"/>
        <v>63420</v>
      </c>
      <c r="BS61" s="175">
        <f t="shared" si="2"/>
        <v>4300</v>
      </c>
      <c r="BT61" s="175">
        <f t="shared" si="2"/>
        <v>3902.25</v>
      </c>
      <c r="BU61" s="175">
        <f t="shared" si="2"/>
        <v>3902.25</v>
      </c>
      <c r="BV61" s="175">
        <f t="shared" si="2"/>
        <v>4020.5</v>
      </c>
      <c r="BW61" s="175">
        <f t="shared" si="2"/>
        <v>3956</v>
      </c>
      <c r="BX61" s="175">
        <f t="shared" si="2"/>
        <v>3956</v>
      </c>
      <c r="BY61" s="175">
        <f t="shared" si="2"/>
        <v>3848.5</v>
      </c>
      <c r="BZ61" s="175">
        <f t="shared" si="2"/>
        <v>3848.5</v>
      </c>
    </row>
    <row r="62" spans="1:78" ht="15" x14ac:dyDescent="0.25">
      <c r="A62" s="4"/>
      <c r="B62" s="3"/>
      <c r="C62" s="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1"/>
      <c r="BP62" s="176" t="s">
        <v>125</v>
      </c>
      <c r="BQ62" s="175">
        <f t="shared" ref="BQ62:BZ62" si="3">IF((BQ50&lt;=BQ56),(BQ50),(BQ56))</f>
        <v>61250</v>
      </c>
      <c r="BR62" s="175">
        <f t="shared" si="3"/>
        <v>81207</v>
      </c>
      <c r="BS62" s="175">
        <f t="shared" si="3"/>
        <v>4300</v>
      </c>
      <c r="BT62" s="175">
        <f t="shared" si="3"/>
        <v>3902.25</v>
      </c>
      <c r="BU62" s="175">
        <f t="shared" si="3"/>
        <v>3902.25</v>
      </c>
      <c r="BV62" s="175">
        <f t="shared" si="3"/>
        <v>4020.5</v>
      </c>
      <c r="BW62" s="175">
        <f t="shared" si="3"/>
        <v>3956</v>
      </c>
      <c r="BX62" s="175">
        <f t="shared" si="3"/>
        <v>3956</v>
      </c>
      <c r="BY62" s="175">
        <f t="shared" si="3"/>
        <v>3848.5</v>
      </c>
      <c r="BZ62" s="175">
        <f t="shared" si="3"/>
        <v>3848.5</v>
      </c>
    </row>
    <row r="63" spans="1:78" ht="15" x14ac:dyDescent="0.25">
      <c r="A63" s="4"/>
      <c r="B63" s="3"/>
      <c r="C63" s="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1"/>
      <c r="BP63" s="176" t="s">
        <v>124</v>
      </c>
      <c r="BQ63" s="175">
        <f t="shared" ref="BQ63:BZ63" si="4">IF((BQ51&lt;=BQ57),(BQ51),(BQ57))</f>
        <v>60400</v>
      </c>
      <c r="BR63" s="175">
        <f t="shared" si="4"/>
        <v>76923</v>
      </c>
      <c r="BS63" s="175">
        <f t="shared" si="4"/>
        <v>4300</v>
      </c>
      <c r="BT63" s="175">
        <f t="shared" si="4"/>
        <v>3902.25</v>
      </c>
      <c r="BU63" s="175">
        <f t="shared" si="4"/>
        <v>3902.25</v>
      </c>
      <c r="BV63" s="175">
        <f t="shared" si="4"/>
        <v>4020.5</v>
      </c>
      <c r="BW63" s="175">
        <f t="shared" si="4"/>
        <v>3956</v>
      </c>
      <c r="BX63" s="175">
        <f t="shared" si="4"/>
        <v>3956</v>
      </c>
      <c r="BY63" s="175">
        <f t="shared" si="4"/>
        <v>3848.5</v>
      </c>
      <c r="BZ63" s="175">
        <f t="shared" si="4"/>
        <v>3848.5</v>
      </c>
    </row>
    <row r="64" spans="1:78" ht="15" x14ac:dyDescent="0.25">
      <c r="A64" s="63"/>
      <c r="B64" s="61"/>
      <c r="C64" s="61"/>
      <c r="D64" s="6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1"/>
      <c r="BP64" s="10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</row>
    <row r="65" spans="1:54" ht="15" x14ac:dyDescent="0.25">
      <c r="A65" s="173"/>
      <c r="B65" s="8"/>
      <c r="C65" s="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1"/>
    </row>
    <row r="66" spans="1:54" ht="15" x14ac:dyDescent="0.25">
      <c r="A66" s="63"/>
      <c r="B66" s="61"/>
      <c r="C66" s="61"/>
      <c r="D66" s="61"/>
      <c r="E66" s="6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1"/>
    </row>
    <row r="67" spans="1:54" ht="15" x14ac:dyDescent="0.25">
      <c r="A67" s="63"/>
      <c r="B67" s="61"/>
      <c r="C67" s="6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1"/>
    </row>
    <row r="68" spans="1:54" ht="15.75" thickBot="1" x14ac:dyDescent="0.3">
      <c r="A68" s="63"/>
      <c r="B68" s="172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3"/>
      <c r="BB68" s="1"/>
    </row>
    <row r="69" spans="1:54" ht="21" x14ac:dyDescent="0.25">
      <c r="A69" s="150" t="s">
        <v>123</v>
      </c>
      <c r="B69" s="171"/>
      <c r="C69" s="171"/>
      <c r="D69" s="1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3"/>
      <c r="BB69" s="1"/>
    </row>
    <row r="70" spans="1:54" ht="15.75" thickBot="1" x14ac:dyDescent="0.3">
      <c r="A70" s="9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61"/>
      <c r="BA70" s="3"/>
      <c r="BB70" s="1"/>
    </row>
    <row r="71" spans="1:54" ht="15.75" thickBot="1" x14ac:dyDescent="0.3">
      <c r="A71" s="166"/>
      <c r="B71" s="146" t="s">
        <v>69</v>
      </c>
      <c r="C71" s="147"/>
      <c r="D71" s="148"/>
      <c r="E71" s="104"/>
      <c r="F71" s="104"/>
      <c r="G71" s="146" t="s">
        <v>64</v>
      </c>
      <c r="H71" s="147"/>
      <c r="I71" s="148"/>
      <c r="J71" s="104"/>
      <c r="K71" s="104"/>
      <c r="L71" s="146" t="s">
        <v>51</v>
      </c>
      <c r="M71" s="147"/>
      <c r="N71" s="148"/>
      <c r="O71" s="104"/>
      <c r="P71" s="104"/>
      <c r="Q71" s="146" t="s">
        <v>49</v>
      </c>
      <c r="R71" s="147"/>
      <c r="S71" s="148"/>
      <c r="T71" s="104"/>
      <c r="U71" s="104"/>
      <c r="V71" s="170" t="s">
        <v>47</v>
      </c>
      <c r="W71" s="169"/>
      <c r="X71" s="168"/>
      <c r="Y71" s="104"/>
      <c r="Z71" s="104"/>
      <c r="AA71" s="146" t="s">
        <v>45</v>
      </c>
      <c r="AB71" s="147"/>
      <c r="AC71" s="148"/>
      <c r="AD71" s="104"/>
      <c r="AE71" s="104"/>
      <c r="AF71" s="146" t="s">
        <v>43</v>
      </c>
      <c r="AG71" s="147"/>
      <c r="AH71" s="148"/>
      <c r="AI71" s="104"/>
      <c r="AJ71" s="104"/>
      <c r="AK71" s="146" t="s">
        <v>41</v>
      </c>
      <c r="AL71" s="147"/>
      <c r="AM71" s="148"/>
      <c r="AN71" s="104"/>
      <c r="AO71" s="104"/>
      <c r="AP71" s="146" t="s">
        <v>39</v>
      </c>
      <c r="AQ71" s="147"/>
      <c r="AR71" s="148"/>
      <c r="AS71" s="104"/>
      <c r="AT71" s="104"/>
      <c r="AU71" s="146" t="s">
        <v>37</v>
      </c>
      <c r="AV71" s="147"/>
      <c r="AW71" s="167"/>
      <c r="AX71" s="104"/>
      <c r="AY71" s="104"/>
      <c r="AZ71" s="61"/>
      <c r="BA71" s="3"/>
      <c r="BB71" s="1"/>
    </row>
    <row r="72" spans="1:54" ht="15.75" thickBot="1" x14ac:dyDescent="0.3">
      <c r="A72" s="166"/>
      <c r="B72" s="163" t="s">
        <v>122</v>
      </c>
      <c r="C72" s="161" t="s">
        <v>86</v>
      </c>
      <c r="D72" s="162" t="s">
        <v>121</v>
      </c>
      <c r="E72" s="161" t="s">
        <v>120</v>
      </c>
      <c r="F72" s="162" t="s">
        <v>119</v>
      </c>
      <c r="G72" s="163" t="s">
        <v>122</v>
      </c>
      <c r="H72" s="161" t="s">
        <v>86</v>
      </c>
      <c r="I72" s="162" t="s">
        <v>121</v>
      </c>
      <c r="J72" s="161" t="s">
        <v>120</v>
      </c>
      <c r="K72" s="162" t="s">
        <v>119</v>
      </c>
      <c r="L72" s="163" t="s">
        <v>122</v>
      </c>
      <c r="M72" s="161" t="s">
        <v>86</v>
      </c>
      <c r="N72" s="165" t="s">
        <v>121</v>
      </c>
      <c r="O72" s="164" t="s">
        <v>120</v>
      </c>
      <c r="P72" s="162" t="s">
        <v>119</v>
      </c>
      <c r="Q72" s="163" t="s">
        <v>122</v>
      </c>
      <c r="R72" s="161" t="s">
        <v>86</v>
      </c>
      <c r="S72" s="162" t="s">
        <v>121</v>
      </c>
      <c r="T72" s="161" t="s">
        <v>120</v>
      </c>
      <c r="U72" s="162" t="s">
        <v>119</v>
      </c>
      <c r="V72" s="163" t="s">
        <v>122</v>
      </c>
      <c r="W72" s="161" t="s">
        <v>86</v>
      </c>
      <c r="X72" s="162" t="s">
        <v>121</v>
      </c>
      <c r="Y72" s="161" t="s">
        <v>120</v>
      </c>
      <c r="Z72" s="162" t="s">
        <v>119</v>
      </c>
      <c r="AA72" s="163" t="s">
        <v>122</v>
      </c>
      <c r="AB72" s="161" t="s">
        <v>86</v>
      </c>
      <c r="AC72" s="162" t="s">
        <v>121</v>
      </c>
      <c r="AD72" s="161" t="s">
        <v>120</v>
      </c>
      <c r="AE72" s="162" t="s">
        <v>119</v>
      </c>
      <c r="AF72" s="163" t="s">
        <v>122</v>
      </c>
      <c r="AG72" s="161" t="s">
        <v>86</v>
      </c>
      <c r="AH72" s="162" t="s">
        <v>121</v>
      </c>
      <c r="AI72" s="161" t="s">
        <v>120</v>
      </c>
      <c r="AJ72" s="162" t="s">
        <v>119</v>
      </c>
      <c r="AK72" s="163" t="s">
        <v>122</v>
      </c>
      <c r="AL72" s="161" t="s">
        <v>86</v>
      </c>
      <c r="AM72" s="162" t="s">
        <v>121</v>
      </c>
      <c r="AN72" s="161" t="s">
        <v>120</v>
      </c>
      <c r="AO72" s="162" t="s">
        <v>119</v>
      </c>
      <c r="AP72" s="163" t="s">
        <v>122</v>
      </c>
      <c r="AQ72" s="161" t="s">
        <v>86</v>
      </c>
      <c r="AR72" s="162" t="s">
        <v>121</v>
      </c>
      <c r="AS72" s="161" t="s">
        <v>120</v>
      </c>
      <c r="AT72" s="162" t="s">
        <v>119</v>
      </c>
      <c r="AU72" s="163" t="s">
        <v>122</v>
      </c>
      <c r="AV72" s="161" t="s">
        <v>86</v>
      </c>
      <c r="AW72" s="162" t="s">
        <v>121</v>
      </c>
      <c r="AX72" s="161" t="s">
        <v>120</v>
      </c>
      <c r="AY72" s="161" t="s">
        <v>119</v>
      </c>
      <c r="AZ72" s="61"/>
      <c r="BA72" s="3"/>
      <c r="BB72" s="1"/>
    </row>
    <row r="73" spans="1:54" ht="15" x14ac:dyDescent="0.25">
      <c r="A73" s="132" t="s">
        <v>111</v>
      </c>
      <c r="B73" s="125">
        <v>60400</v>
      </c>
      <c r="C73" s="124">
        <v>60400</v>
      </c>
      <c r="D73" s="159">
        <v>0</v>
      </c>
      <c r="E73" s="152">
        <v>5.0095380277017501E-2</v>
      </c>
      <c r="F73" s="155">
        <v>5.0095380277017501E-2</v>
      </c>
      <c r="G73" s="125">
        <v>66150</v>
      </c>
      <c r="H73" s="124">
        <v>66150</v>
      </c>
      <c r="I73" s="159">
        <v>0</v>
      </c>
      <c r="J73" s="152">
        <v>5.3664420627487275E-2</v>
      </c>
      <c r="K73" s="155">
        <v>5.4061246946700038E-2</v>
      </c>
      <c r="L73" s="125">
        <v>0</v>
      </c>
      <c r="M73" s="124">
        <v>0</v>
      </c>
      <c r="N73" s="160">
        <v>0</v>
      </c>
      <c r="O73" s="157">
        <v>0</v>
      </c>
      <c r="P73" s="155">
        <v>0</v>
      </c>
      <c r="Q73" s="125">
        <v>0</v>
      </c>
      <c r="R73" s="124">
        <v>0</v>
      </c>
      <c r="S73" s="159">
        <v>0</v>
      </c>
      <c r="T73" s="152">
        <v>0</v>
      </c>
      <c r="U73" s="155">
        <v>0</v>
      </c>
      <c r="V73" s="125">
        <v>0</v>
      </c>
      <c r="W73" s="124">
        <v>0</v>
      </c>
      <c r="X73" s="159">
        <v>0</v>
      </c>
      <c r="Y73" s="152">
        <v>0</v>
      </c>
      <c r="Z73" s="155">
        <v>0</v>
      </c>
      <c r="AA73" s="125">
        <v>0</v>
      </c>
      <c r="AB73" s="124">
        <v>0</v>
      </c>
      <c r="AC73" s="159">
        <v>0</v>
      </c>
      <c r="AD73" s="152">
        <v>0</v>
      </c>
      <c r="AE73" s="155">
        <v>0</v>
      </c>
      <c r="AF73" s="125">
        <v>0</v>
      </c>
      <c r="AG73" s="124">
        <v>0</v>
      </c>
      <c r="AH73" s="159">
        <v>0</v>
      </c>
      <c r="AI73" s="152">
        <v>0</v>
      </c>
      <c r="AJ73" s="155">
        <v>0</v>
      </c>
      <c r="AK73" s="125">
        <v>0</v>
      </c>
      <c r="AL73" s="124">
        <v>0</v>
      </c>
      <c r="AM73" s="159">
        <v>0</v>
      </c>
      <c r="AN73" s="152">
        <v>0</v>
      </c>
      <c r="AO73" s="155">
        <v>0</v>
      </c>
      <c r="AP73" s="125">
        <v>0</v>
      </c>
      <c r="AQ73" s="124">
        <v>0</v>
      </c>
      <c r="AR73" s="159">
        <v>0</v>
      </c>
      <c r="AS73" s="152">
        <v>0</v>
      </c>
      <c r="AT73" s="155">
        <v>0</v>
      </c>
      <c r="AU73" s="125">
        <v>0</v>
      </c>
      <c r="AV73" s="124">
        <v>0</v>
      </c>
      <c r="AW73" s="159">
        <v>0</v>
      </c>
      <c r="AX73" s="152">
        <v>0</v>
      </c>
      <c r="AY73" s="151">
        <v>0</v>
      </c>
      <c r="AZ73" s="61"/>
      <c r="BA73" s="3"/>
      <c r="BB73" s="1"/>
    </row>
    <row r="74" spans="1:54" ht="15" x14ac:dyDescent="0.25">
      <c r="A74" s="131" t="s">
        <v>110</v>
      </c>
      <c r="B74" s="125">
        <v>60250</v>
      </c>
      <c r="C74" s="124">
        <v>60250</v>
      </c>
      <c r="D74" s="159">
        <v>0</v>
      </c>
      <c r="E74" s="152">
        <v>4.997097122003815E-2</v>
      </c>
      <c r="F74" s="155">
        <v>4.997097122003815E-2</v>
      </c>
      <c r="G74" s="125">
        <v>96000</v>
      </c>
      <c r="H74" s="124">
        <v>80850</v>
      </c>
      <c r="I74" s="159">
        <v>-15150</v>
      </c>
      <c r="J74" s="152">
        <v>5.9627134030541415E-2</v>
      </c>
      <c r="K74" s="155">
        <v>6.607485737930005E-2</v>
      </c>
      <c r="L74" s="125">
        <v>0</v>
      </c>
      <c r="M74" s="124">
        <v>0</v>
      </c>
      <c r="N74" s="160">
        <v>0</v>
      </c>
      <c r="O74" s="157">
        <v>0</v>
      </c>
      <c r="P74" s="155">
        <v>0</v>
      </c>
      <c r="Q74" s="125">
        <v>0</v>
      </c>
      <c r="R74" s="124">
        <v>0</v>
      </c>
      <c r="S74" s="159">
        <v>0</v>
      </c>
      <c r="T74" s="152">
        <v>0</v>
      </c>
      <c r="U74" s="155">
        <v>0</v>
      </c>
      <c r="V74" s="125">
        <v>0</v>
      </c>
      <c r="W74" s="124">
        <v>0</v>
      </c>
      <c r="X74" s="159">
        <v>0</v>
      </c>
      <c r="Y74" s="152">
        <v>0</v>
      </c>
      <c r="Z74" s="155">
        <v>0</v>
      </c>
      <c r="AA74" s="125">
        <v>0</v>
      </c>
      <c r="AB74" s="124">
        <v>0</v>
      </c>
      <c r="AC74" s="159">
        <v>0</v>
      </c>
      <c r="AD74" s="152">
        <v>0</v>
      </c>
      <c r="AE74" s="155">
        <v>0</v>
      </c>
      <c r="AF74" s="125">
        <v>0</v>
      </c>
      <c r="AG74" s="124">
        <v>0</v>
      </c>
      <c r="AH74" s="159">
        <v>0</v>
      </c>
      <c r="AI74" s="152">
        <v>0</v>
      </c>
      <c r="AJ74" s="155">
        <v>0</v>
      </c>
      <c r="AK74" s="125">
        <v>0</v>
      </c>
      <c r="AL74" s="124">
        <v>0</v>
      </c>
      <c r="AM74" s="159">
        <v>0</v>
      </c>
      <c r="AN74" s="152">
        <v>0</v>
      </c>
      <c r="AO74" s="155">
        <v>0</v>
      </c>
      <c r="AP74" s="125">
        <v>0</v>
      </c>
      <c r="AQ74" s="124">
        <v>0</v>
      </c>
      <c r="AR74" s="159">
        <v>0</v>
      </c>
      <c r="AS74" s="152">
        <v>0</v>
      </c>
      <c r="AT74" s="155">
        <v>0</v>
      </c>
      <c r="AU74" s="125">
        <v>0</v>
      </c>
      <c r="AV74" s="124">
        <v>0</v>
      </c>
      <c r="AW74" s="159">
        <v>0</v>
      </c>
      <c r="AX74" s="152">
        <v>0</v>
      </c>
      <c r="AY74" s="151">
        <v>0</v>
      </c>
      <c r="AZ74" s="61"/>
      <c r="BA74" s="3"/>
      <c r="BB74" s="1"/>
    </row>
    <row r="75" spans="1:54" ht="15" x14ac:dyDescent="0.25">
      <c r="A75" s="131" t="s">
        <v>109</v>
      </c>
      <c r="B75" s="125">
        <v>60400</v>
      </c>
      <c r="C75" s="124">
        <v>60400</v>
      </c>
      <c r="D75" s="159">
        <v>0</v>
      </c>
      <c r="E75" s="152">
        <v>5.0095380277017501E-2</v>
      </c>
      <c r="F75" s="155">
        <v>5.0095380277017501E-2</v>
      </c>
      <c r="G75" s="125">
        <v>66440</v>
      </c>
      <c r="H75" s="124">
        <v>63420</v>
      </c>
      <c r="I75" s="159">
        <v>-3020</v>
      </c>
      <c r="J75" s="152">
        <v>5.1449698506352878E-2</v>
      </c>
      <c r="K75" s="155">
        <v>5.1830147866360039E-2</v>
      </c>
      <c r="L75" s="125">
        <v>0</v>
      </c>
      <c r="M75" s="124">
        <v>0</v>
      </c>
      <c r="N75" s="160">
        <v>0</v>
      </c>
      <c r="O75" s="157">
        <v>0</v>
      </c>
      <c r="P75" s="155">
        <v>0</v>
      </c>
      <c r="Q75" s="125">
        <v>0</v>
      </c>
      <c r="R75" s="124">
        <v>0</v>
      </c>
      <c r="S75" s="159">
        <v>0</v>
      </c>
      <c r="T75" s="152">
        <v>0</v>
      </c>
      <c r="U75" s="155">
        <v>0</v>
      </c>
      <c r="V75" s="125">
        <v>0</v>
      </c>
      <c r="W75" s="124">
        <v>0</v>
      </c>
      <c r="X75" s="159">
        <v>0</v>
      </c>
      <c r="Y75" s="152">
        <v>0</v>
      </c>
      <c r="Z75" s="155">
        <v>0</v>
      </c>
      <c r="AA75" s="125">
        <v>0</v>
      </c>
      <c r="AB75" s="124">
        <v>0</v>
      </c>
      <c r="AC75" s="159">
        <v>0</v>
      </c>
      <c r="AD75" s="152">
        <v>0</v>
      </c>
      <c r="AE75" s="155">
        <v>0</v>
      </c>
      <c r="AF75" s="125">
        <v>0</v>
      </c>
      <c r="AG75" s="124">
        <v>0</v>
      </c>
      <c r="AH75" s="159">
        <v>0</v>
      </c>
      <c r="AI75" s="152">
        <v>0</v>
      </c>
      <c r="AJ75" s="155">
        <v>0</v>
      </c>
      <c r="AK75" s="125">
        <v>0</v>
      </c>
      <c r="AL75" s="124">
        <v>0</v>
      </c>
      <c r="AM75" s="159">
        <v>0</v>
      </c>
      <c r="AN75" s="152">
        <v>0</v>
      </c>
      <c r="AO75" s="155">
        <v>0</v>
      </c>
      <c r="AP75" s="125">
        <v>0</v>
      </c>
      <c r="AQ75" s="124">
        <v>0</v>
      </c>
      <c r="AR75" s="159">
        <v>0</v>
      </c>
      <c r="AS75" s="152">
        <v>0</v>
      </c>
      <c r="AT75" s="155">
        <v>0</v>
      </c>
      <c r="AU75" s="125">
        <v>0</v>
      </c>
      <c r="AV75" s="124">
        <v>0</v>
      </c>
      <c r="AW75" s="159">
        <v>0</v>
      </c>
      <c r="AX75" s="152">
        <v>0</v>
      </c>
      <c r="AY75" s="151">
        <v>0</v>
      </c>
      <c r="AZ75" s="61"/>
      <c r="BA75" s="3"/>
      <c r="BB75" s="1"/>
    </row>
    <row r="76" spans="1:54" ht="15" x14ac:dyDescent="0.25">
      <c r="A76" s="131" t="s">
        <v>108</v>
      </c>
      <c r="B76" s="125">
        <v>61250</v>
      </c>
      <c r="C76" s="124">
        <v>61250</v>
      </c>
      <c r="D76" s="159">
        <v>0</v>
      </c>
      <c r="E76" s="152">
        <v>5.0800364933233803E-2</v>
      </c>
      <c r="F76" s="155">
        <v>5.0800364933233803E-2</v>
      </c>
      <c r="G76" s="125">
        <v>81207</v>
      </c>
      <c r="H76" s="124">
        <v>81207</v>
      </c>
      <c r="I76" s="159">
        <v>0</v>
      </c>
      <c r="J76" s="152">
        <v>5.489955411811992E-2</v>
      </c>
      <c r="K76" s="155">
        <v>6.6366616489806046E-2</v>
      </c>
      <c r="L76" s="125">
        <v>0</v>
      </c>
      <c r="M76" s="124">
        <v>0</v>
      </c>
      <c r="N76" s="160">
        <v>0</v>
      </c>
      <c r="O76" s="157">
        <v>0</v>
      </c>
      <c r="P76" s="155">
        <v>0</v>
      </c>
      <c r="Q76" s="125">
        <v>0</v>
      </c>
      <c r="R76" s="124">
        <v>0</v>
      </c>
      <c r="S76" s="159">
        <v>0</v>
      </c>
      <c r="T76" s="152">
        <v>0</v>
      </c>
      <c r="U76" s="155">
        <v>0</v>
      </c>
      <c r="V76" s="125">
        <v>0</v>
      </c>
      <c r="W76" s="124">
        <v>0</v>
      </c>
      <c r="X76" s="159">
        <v>0</v>
      </c>
      <c r="Y76" s="152">
        <v>0</v>
      </c>
      <c r="Z76" s="155">
        <v>0</v>
      </c>
      <c r="AA76" s="125">
        <v>0</v>
      </c>
      <c r="AB76" s="124">
        <v>0</v>
      </c>
      <c r="AC76" s="159">
        <v>0</v>
      </c>
      <c r="AD76" s="152">
        <v>0</v>
      </c>
      <c r="AE76" s="155">
        <v>0</v>
      </c>
      <c r="AF76" s="125">
        <v>0</v>
      </c>
      <c r="AG76" s="124">
        <v>0</v>
      </c>
      <c r="AH76" s="159">
        <v>0</v>
      </c>
      <c r="AI76" s="152">
        <v>0</v>
      </c>
      <c r="AJ76" s="155">
        <v>0</v>
      </c>
      <c r="AK76" s="125">
        <v>0</v>
      </c>
      <c r="AL76" s="124">
        <v>0</v>
      </c>
      <c r="AM76" s="159">
        <v>0</v>
      </c>
      <c r="AN76" s="152">
        <v>0</v>
      </c>
      <c r="AO76" s="155">
        <v>0</v>
      </c>
      <c r="AP76" s="125">
        <v>0</v>
      </c>
      <c r="AQ76" s="124">
        <v>0</v>
      </c>
      <c r="AR76" s="159">
        <v>0</v>
      </c>
      <c r="AS76" s="152">
        <v>0</v>
      </c>
      <c r="AT76" s="155">
        <v>0</v>
      </c>
      <c r="AU76" s="125">
        <v>0</v>
      </c>
      <c r="AV76" s="124">
        <v>0</v>
      </c>
      <c r="AW76" s="159">
        <v>0</v>
      </c>
      <c r="AX76" s="152">
        <v>0</v>
      </c>
      <c r="AY76" s="151">
        <v>0</v>
      </c>
      <c r="AZ76" s="61"/>
      <c r="BA76" s="3"/>
      <c r="BB76" s="1"/>
    </row>
    <row r="77" spans="1:54" ht="15.75" thickBot="1" x14ac:dyDescent="0.3">
      <c r="A77" s="122" t="s">
        <v>107</v>
      </c>
      <c r="B77" s="154">
        <v>60400</v>
      </c>
      <c r="C77" s="156">
        <v>60400</v>
      </c>
      <c r="D77" s="153">
        <v>0</v>
      </c>
      <c r="E77" s="152">
        <v>5.0095380277017501E-2</v>
      </c>
      <c r="F77" s="155">
        <v>5.0095380277017501E-2</v>
      </c>
      <c r="G77" s="154">
        <v>76923</v>
      </c>
      <c r="H77" s="156">
        <v>76923</v>
      </c>
      <c r="I77" s="153">
        <v>0</v>
      </c>
      <c r="J77" s="152">
        <v>5.2003379036636474E-2</v>
      </c>
      <c r="K77" s="155">
        <v>6.2865507163734041E-2</v>
      </c>
      <c r="L77" s="154">
        <v>0</v>
      </c>
      <c r="M77" s="156">
        <v>0</v>
      </c>
      <c r="N77" s="158">
        <v>0</v>
      </c>
      <c r="O77" s="157">
        <v>0</v>
      </c>
      <c r="P77" s="155">
        <v>0</v>
      </c>
      <c r="Q77" s="154">
        <v>0</v>
      </c>
      <c r="R77" s="156">
        <v>0</v>
      </c>
      <c r="S77" s="153">
        <v>0</v>
      </c>
      <c r="T77" s="152">
        <v>0</v>
      </c>
      <c r="U77" s="155">
        <v>0</v>
      </c>
      <c r="V77" s="154">
        <v>0</v>
      </c>
      <c r="W77" s="156">
        <v>0</v>
      </c>
      <c r="X77" s="153">
        <v>0</v>
      </c>
      <c r="Y77" s="152">
        <v>0</v>
      </c>
      <c r="Z77" s="155">
        <v>0</v>
      </c>
      <c r="AA77" s="154">
        <v>0</v>
      </c>
      <c r="AB77" s="124">
        <v>0</v>
      </c>
      <c r="AC77" s="153">
        <v>0</v>
      </c>
      <c r="AD77" s="152">
        <v>0</v>
      </c>
      <c r="AE77" s="155">
        <v>0</v>
      </c>
      <c r="AF77" s="154">
        <v>0</v>
      </c>
      <c r="AG77" s="124">
        <v>0</v>
      </c>
      <c r="AH77" s="153">
        <v>0</v>
      </c>
      <c r="AI77" s="152">
        <v>0</v>
      </c>
      <c r="AJ77" s="155">
        <v>0</v>
      </c>
      <c r="AK77" s="154">
        <v>0</v>
      </c>
      <c r="AL77" s="124">
        <v>0</v>
      </c>
      <c r="AM77" s="153">
        <v>0</v>
      </c>
      <c r="AN77" s="152">
        <v>0</v>
      </c>
      <c r="AO77" s="155">
        <v>0</v>
      </c>
      <c r="AP77" s="154">
        <v>0</v>
      </c>
      <c r="AQ77" s="124">
        <v>0</v>
      </c>
      <c r="AR77" s="153">
        <v>0</v>
      </c>
      <c r="AS77" s="152">
        <v>0</v>
      </c>
      <c r="AT77" s="155">
        <v>0</v>
      </c>
      <c r="AU77" s="154">
        <v>0</v>
      </c>
      <c r="AV77" s="124">
        <v>0</v>
      </c>
      <c r="AW77" s="153">
        <v>0</v>
      </c>
      <c r="AX77" s="152">
        <v>0</v>
      </c>
      <c r="AY77" s="151">
        <v>0</v>
      </c>
      <c r="AZ77" s="61"/>
      <c r="BA77" s="3"/>
      <c r="BB77" s="1"/>
    </row>
    <row r="78" spans="1:54" ht="15" x14ac:dyDescent="0.25">
      <c r="A78" s="138"/>
      <c r="B78" s="104" t="s">
        <v>118</v>
      </c>
      <c r="C78" s="104"/>
      <c r="D78" s="104"/>
      <c r="E78" s="1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61"/>
      <c r="BA78" s="3"/>
      <c r="BB78" s="1"/>
    </row>
    <row r="79" spans="1:54" ht="15" x14ac:dyDescent="0.25">
      <c r="A79" s="138"/>
      <c r="B79" s="104" t="s">
        <v>117</v>
      </c>
      <c r="C79" s="104"/>
      <c r="D79" s="104"/>
      <c r="E79" s="103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61"/>
      <c r="BA79" s="3"/>
      <c r="BB79" s="1"/>
    </row>
    <row r="80" spans="1:54" ht="15.75" thickBot="1" x14ac:dyDescent="0.3">
      <c r="A80" s="92"/>
      <c r="B80" s="103"/>
      <c r="C80" s="103"/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61"/>
      <c r="BA80" s="3"/>
      <c r="BB80" s="1"/>
    </row>
    <row r="81" spans="1:54" ht="21" customHeight="1" x14ac:dyDescent="0.25">
      <c r="A81" s="150" t="s">
        <v>116</v>
      </c>
      <c r="B81" s="149"/>
      <c r="C81" s="149"/>
      <c r="D81" s="14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61"/>
      <c r="BA81" s="3"/>
      <c r="BB81" s="1"/>
    </row>
    <row r="82" spans="1:54" ht="15.75" thickBot="1" x14ac:dyDescent="0.3">
      <c r="A82" s="9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61"/>
      <c r="BA82" s="3"/>
      <c r="BB82" s="1"/>
    </row>
    <row r="83" spans="1:54" ht="15" x14ac:dyDescent="0.25">
      <c r="A83" s="138"/>
      <c r="B83" s="146" t="s">
        <v>69</v>
      </c>
      <c r="C83" s="147"/>
      <c r="D83" s="148"/>
      <c r="E83" s="146" t="s">
        <v>64</v>
      </c>
      <c r="F83" s="147"/>
      <c r="G83" s="148"/>
      <c r="H83" s="147" t="s">
        <v>51</v>
      </c>
      <c r="I83" s="147"/>
      <c r="J83" s="147"/>
      <c r="K83" s="146" t="s">
        <v>49</v>
      </c>
      <c r="L83" s="145"/>
      <c r="M83" s="144"/>
      <c r="N83" s="146" t="s">
        <v>47</v>
      </c>
      <c r="O83" s="145"/>
      <c r="P83" s="144"/>
      <c r="Q83" s="146" t="s">
        <v>45</v>
      </c>
      <c r="R83" s="145"/>
      <c r="S83" s="144"/>
      <c r="T83" s="146" t="s">
        <v>43</v>
      </c>
      <c r="U83" s="145"/>
      <c r="V83" s="144"/>
      <c r="W83" s="146" t="s">
        <v>41</v>
      </c>
      <c r="X83" s="145"/>
      <c r="Y83" s="144"/>
      <c r="Z83" s="146" t="s">
        <v>39</v>
      </c>
      <c r="AA83" s="145"/>
      <c r="AB83" s="144"/>
      <c r="AC83" s="146" t="s">
        <v>37</v>
      </c>
      <c r="AD83" s="145"/>
      <c r="AE83" s="144"/>
      <c r="AF83" s="104"/>
      <c r="AG83" s="104"/>
      <c r="AH83" s="104"/>
      <c r="AI83" s="104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61"/>
      <c r="BA83" s="3"/>
      <c r="BB83" s="1"/>
    </row>
    <row r="84" spans="1:54" ht="15" x14ac:dyDescent="0.25">
      <c r="A84" s="138"/>
      <c r="B84" s="141" t="s">
        <v>115</v>
      </c>
      <c r="C84" s="140" t="s">
        <v>115</v>
      </c>
      <c r="D84" s="139"/>
      <c r="E84" s="141" t="s">
        <v>115</v>
      </c>
      <c r="F84" s="140" t="s">
        <v>115</v>
      </c>
      <c r="G84" s="139"/>
      <c r="H84" s="143" t="s">
        <v>115</v>
      </c>
      <c r="I84" s="140" t="s">
        <v>115</v>
      </c>
      <c r="J84" s="142"/>
      <c r="K84" s="141" t="s">
        <v>115</v>
      </c>
      <c r="L84" s="140" t="s">
        <v>115</v>
      </c>
      <c r="M84" s="139"/>
      <c r="N84" s="141" t="s">
        <v>115</v>
      </c>
      <c r="O84" s="140" t="s">
        <v>115</v>
      </c>
      <c r="P84" s="139"/>
      <c r="Q84" s="141" t="s">
        <v>115</v>
      </c>
      <c r="R84" s="140" t="s">
        <v>115</v>
      </c>
      <c r="S84" s="139"/>
      <c r="T84" s="141" t="s">
        <v>115</v>
      </c>
      <c r="U84" s="140" t="s">
        <v>115</v>
      </c>
      <c r="V84" s="139"/>
      <c r="W84" s="141" t="s">
        <v>115</v>
      </c>
      <c r="X84" s="140" t="s">
        <v>115</v>
      </c>
      <c r="Y84" s="139"/>
      <c r="Z84" s="141" t="s">
        <v>115</v>
      </c>
      <c r="AA84" s="140" t="s">
        <v>115</v>
      </c>
      <c r="AB84" s="139"/>
      <c r="AC84" s="141" t="s">
        <v>115</v>
      </c>
      <c r="AD84" s="140" t="s">
        <v>115</v>
      </c>
      <c r="AE84" s="139"/>
      <c r="AF84" s="104"/>
      <c r="AG84" s="104"/>
      <c r="AH84" s="104"/>
      <c r="AI84" s="104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61"/>
      <c r="BA84" s="3"/>
      <c r="BB84" s="1"/>
    </row>
    <row r="85" spans="1:54" ht="15.75" thickBot="1" x14ac:dyDescent="0.3">
      <c r="A85" s="138"/>
      <c r="B85" s="135" t="s">
        <v>114</v>
      </c>
      <c r="C85" s="134" t="s">
        <v>113</v>
      </c>
      <c r="D85" s="133" t="s">
        <v>112</v>
      </c>
      <c r="E85" s="135" t="s">
        <v>114</v>
      </c>
      <c r="F85" s="134" t="s">
        <v>113</v>
      </c>
      <c r="G85" s="133" t="s">
        <v>112</v>
      </c>
      <c r="H85" s="137" t="s">
        <v>114</v>
      </c>
      <c r="I85" s="134" t="s">
        <v>113</v>
      </c>
      <c r="J85" s="136" t="s">
        <v>112</v>
      </c>
      <c r="K85" s="135" t="s">
        <v>114</v>
      </c>
      <c r="L85" s="134" t="s">
        <v>113</v>
      </c>
      <c r="M85" s="133" t="s">
        <v>112</v>
      </c>
      <c r="N85" s="135" t="s">
        <v>114</v>
      </c>
      <c r="O85" s="134" t="s">
        <v>113</v>
      </c>
      <c r="P85" s="133" t="s">
        <v>112</v>
      </c>
      <c r="Q85" s="135" t="s">
        <v>114</v>
      </c>
      <c r="R85" s="134" t="s">
        <v>113</v>
      </c>
      <c r="S85" s="133" t="s">
        <v>112</v>
      </c>
      <c r="T85" s="135" t="s">
        <v>114</v>
      </c>
      <c r="U85" s="134" t="s">
        <v>113</v>
      </c>
      <c r="V85" s="133" t="s">
        <v>112</v>
      </c>
      <c r="W85" s="135" t="s">
        <v>114</v>
      </c>
      <c r="X85" s="134" t="s">
        <v>113</v>
      </c>
      <c r="Y85" s="133" t="s">
        <v>112</v>
      </c>
      <c r="Z85" s="135" t="s">
        <v>114</v>
      </c>
      <c r="AA85" s="134" t="s">
        <v>113</v>
      </c>
      <c r="AB85" s="133" t="s">
        <v>112</v>
      </c>
      <c r="AC85" s="135" t="s">
        <v>114</v>
      </c>
      <c r="AD85" s="134" t="s">
        <v>113</v>
      </c>
      <c r="AE85" s="133" t="s">
        <v>112</v>
      </c>
      <c r="AF85" s="104"/>
      <c r="AG85" s="104"/>
      <c r="AH85" s="104"/>
      <c r="AI85" s="104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61"/>
      <c r="BA85" s="3"/>
      <c r="BB85" s="1"/>
    </row>
    <row r="86" spans="1:54" ht="15" x14ac:dyDescent="0.25">
      <c r="A86" s="132" t="s">
        <v>111</v>
      </c>
      <c r="B86" s="128" t="s">
        <v>106</v>
      </c>
      <c r="C86" s="127" t="s">
        <v>106</v>
      </c>
      <c r="D86" s="126" t="s">
        <v>106</v>
      </c>
      <c r="E86" s="128" t="s">
        <v>106</v>
      </c>
      <c r="F86" s="127" t="s">
        <v>106</v>
      </c>
      <c r="G86" s="126" t="s">
        <v>106</v>
      </c>
      <c r="H86" s="130" t="s">
        <v>106</v>
      </c>
      <c r="I86" s="127" t="s">
        <v>106</v>
      </c>
      <c r="J86" s="129" t="s">
        <v>106</v>
      </c>
      <c r="K86" s="128" t="s">
        <v>106</v>
      </c>
      <c r="L86" s="127" t="s">
        <v>106</v>
      </c>
      <c r="M86" s="126" t="s">
        <v>106</v>
      </c>
      <c r="N86" s="125">
        <v>0</v>
      </c>
      <c r="O86" s="124">
        <v>0</v>
      </c>
      <c r="P86" s="123">
        <v>0</v>
      </c>
      <c r="Q86" s="125">
        <v>0</v>
      </c>
      <c r="R86" s="124">
        <v>0</v>
      </c>
      <c r="S86" s="123">
        <v>0</v>
      </c>
      <c r="T86" s="125">
        <v>0</v>
      </c>
      <c r="U86" s="124">
        <v>0</v>
      </c>
      <c r="V86" s="123">
        <v>0</v>
      </c>
      <c r="W86" s="125">
        <v>0</v>
      </c>
      <c r="X86" s="124">
        <v>0</v>
      </c>
      <c r="Y86" s="123">
        <v>0</v>
      </c>
      <c r="Z86" s="125">
        <v>0</v>
      </c>
      <c r="AA86" s="124">
        <v>0</v>
      </c>
      <c r="AB86" s="123">
        <v>0</v>
      </c>
      <c r="AC86" s="125">
        <v>0</v>
      </c>
      <c r="AD86" s="124">
        <v>0</v>
      </c>
      <c r="AE86" s="123">
        <v>0</v>
      </c>
      <c r="AF86" s="104"/>
      <c r="AG86" s="104"/>
      <c r="AH86" s="104"/>
      <c r="AI86" s="104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61"/>
      <c r="BA86" s="3"/>
      <c r="BB86" s="1"/>
    </row>
    <row r="87" spans="1:54" ht="15" x14ac:dyDescent="0.25">
      <c r="A87" s="131" t="s">
        <v>110</v>
      </c>
      <c r="B87" s="128" t="s">
        <v>106</v>
      </c>
      <c r="C87" s="127" t="s">
        <v>106</v>
      </c>
      <c r="D87" s="126" t="s">
        <v>106</v>
      </c>
      <c r="E87" s="128" t="s">
        <v>106</v>
      </c>
      <c r="F87" s="127" t="s">
        <v>106</v>
      </c>
      <c r="G87" s="126" t="s">
        <v>106</v>
      </c>
      <c r="H87" s="130" t="s">
        <v>106</v>
      </c>
      <c r="I87" s="127" t="s">
        <v>106</v>
      </c>
      <c r="J87" s="129" t="s">
        <v>106</v>
      </c>
      <c r="K87" s="128" t="s">
        <v>106</v>
      </c>
      <c r="L87" s="127" t="s">
        <v>106</v>
      </c>
      <c r="M87" s="126" t="s">
        <v>106</v>
      </c>
      <c r="N87" s="125">
        <v>0</v>
      </c>
      <c r="O87" s="124">
        <v>0</v>
      </c>
      <c r="P87" s="123">
        <v>0</v>
      </c>
      <c r="Q87" s="125">
        <v>0</v>
      </c>
      <c r="R87" s="124">
        <v>0</v>
      </c>
      <c r="S87" s="123">
        <v>0</v>
      </c>
      <c r="T87" s="125">
        <v>0</v>
      </c>
      <c r="U87" s="124">
        <v>0</v>
      </c>
      <c r="V87" s="123">
        <v>0</v>
      </c>
      <c r="W87" s="125">
        <v>0</v>
      </c>
      <c r="X87" s="124">
        <v>0</v>
      </c>
      <c r="Y87" s="123">
        <v>0</v>
      </c>
      <c r="Z87" s="125">
        <v>0</v>
      </c>
      <c r="AA87" s="124">
        <v>0</v>
      </c>
      <c r="AB87" s="123">
        <v>0</v>
      </c>
      <c r="AC87" s="125">
        <v>0</v>
      </c>
      <c r="AD87" s="124">
        <v>0</v>
      </c>
      <c r="AE87" s="123">
        <v>0</v>
      </c>
      <c r="AF87" s="104"/>
      <c r="AG87" s="104"/>
      <c r="AH87" s="104"/>
      <c r="AI87" s="104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61"/>
      <c r="BA87" s="3"/>
      <c r="BB87" s="1"/>
    </row>
    <row r="88" spans="1:54" ht="15" x14ac:dyDescent="0.25">
      <c r="A88" s="131" t="s">
        <v>109</v>
      </c>
      <c r="B88" s="128" t="s">
        <v>106</v>
      </c>
      <c r="C88" s="127" t="s">
        <v>106</v>
      </c>
      <c r="D88" s="126" t="s">
        <v>106</v>
      </c>
      <c r="E88" s="128" t="s">
        <v>106</v>
      </c>
      <c r="F88" s="127" t="s">
        <v>106</v>
      </c>
      <c r="G88" s="126" t="s">
        <v>106</v>
      </c>
      <c r="H88" s="130" t="s">
        <v>106</v>
      </c>
      <c r="I88" s="127" t="s">
        <v>106</v>
      </c>
      <c r="J88" s="129" t="s">
        <v>106</v>
      </c>
      <c r="K88" s="128" t="s">
        <v>106</v>
      </c>
      <c r="L88" s="127" t="s">
        <v>106</v>
      </c>
      <c r="M88" s="126" t="s">
        <v>106</v>
      </c>
      <c r="N88" s="125">
        <v>0</v>
      </c>
      <c r="O88" s="124">
        <v>0</v>
      </c>
      <c r="P88" s="123">
        <v>0</v>
      </c>
      <c r="Q88" s="125">
        <v>0</v>
      </c>
      <c r="R88" s="124">
        <v>0</v>
      </c>
      <c r="S88" s="123">
        <v>0</v>
      </c>
      <c r="T88" s="125">
        <v>0</v>
      </c>
      <c r="U88" s="124">
        <v>0</v>
      </c>
      <c r="V88" s="123">
        <v>0</v>
      </c>
      <c r="W88" s="125">
        <v>0</v>
      </c>
      <c r="X88" s="124">
        <v>0</v>
      </c>
      <c r="Y88" s="123">
        <v>0</v>
      </c>
      <c r="Z88" s="125">
        <v>0</v>
      </c>
      <c r="AA88" s="124">
        <v>0</v>
      </c>
      <c r="AB88" s="123">
        <v>0</v>
      </c>
      <c r="AC88" s="125">
        <v>0</v>
      </c>
      <c r="AD88" s="124">
        <v>0</v>
      </c>
      <c r="AE88" s="123">
        <v>0</v>
      </c>
      <c r="AF88" s="104"/>
      <c r="AG88" s="104"/>
      <c r="AH88" s="104"/>
      <c r="AI88" s="104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61"/>
      <c r="BA88" s="3"/>
      <c r="BB88" s="1"/>
    </row>
    <row r="89" spans="1:54" ht="15" x14ac:dyDescent="0.25">
      <c r="A89" s="131" t="s">
        <v>108</v>
      </c>
      <c r="B89" s="128" t="s">
        <v>106</v>
      </c>
      <c r="C89" s="127" t="s">
        <v>106</v>
      </c>
      <c r="D89" s="126" t="s">
        <v>106</v>
      </c>
      <c r="E89" s="128" t="s">
        <v>106</v>
      </c>
      <c r="F89" s="127" t="s">
        <v>106</v>
      </c>
      <c r="G89" s="126" t="s">
        <v>106</v>
      </c>
      <c r="H89" s="130" t="s">
        <v>106</v>
      </c>
      <c r="I89" s="127" t="s">
        <v>106</v>
      </c>
      <c r="J89" s="129" t="s">
        <v>106</v>
      </c>
      <c r="K89" s="128" t="s">
        <v>106</v>
      </c>
      <c r="L89" s="127" t="s">
        <v>106</v>
      </c>
      <c r="M89" s="126" t="s">
        <v>106</v>
      </c>
      <c r="N89" s="125">
        <v>0</v>
      </c>
      <c r="O89" s="124">
        <v>0</v>
      </c>
      <c r="P89" s="123">
        <v>0</v>
      </c>
      <c r="Q89" s="125">
        <v>0</v>
      </c>
      <c r="R89" s="124">
        <v>0</v>
      </c>
      <c r="S89" s="123">
        <v>0</v>
      </c>
      <c r="T89" s="125">
        <v>0</v>
      </c>
      <c r="U89" s="124">
        <v>0</v>
      </c>
      <c r="V89" s="123">
        <v>0</v>
      </c>
      <c r="W89" s="125">
        <v>0</v>
      </c>
      <c r="X89" s="124">
        <v>0</v>
      </c>
      <c r="Y89" s="123">
        <v>0</v>
      </c>
      <c r="Z89" s="125">
        <v>0</v>
      </c>
      <c r="AA89" s="124">
        <v>0</v>
      </c>
      <c r="AB89" s="123">
        <v>0</v>
      </c>
      <c r="AC89" s="125">
        <v>0</v>
      </c>
      <c r="AD89" s="124">
        <v>0</v>
      </c>
      <c r="AE89" s="123">
        <v>0</v>
      </c>
      <c r="AF89" s="104"/>
      <c r="AG89" s="104"/>
      <c r="AH89" s="104"/>
      <c r="AI89" s="104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61"/>
      <c r="BA89" s="3"/>
      <c r="BB89" s="1"/>
    </row>
    <row r="90" spans="1:54" ht="15.75" thickBot="1" x14ac:dyDescent="0.3">
      <c r="A90" s="122" t="s">
        <v>107</v>
      </c>
      <c r="B90" s="119" t="s">
        <v>106</v>
      </c>
      <c r="C90" s="118" t="s">
        <v>106</v>
      </c>
      <c r="D90" s="117" t="s">
        <v>106</v>
      </c>
      <c r="E90" s="119" t="s">
        <v>106</v>
      </c>
      <c r="F90" s="118" t="s">
        <v>106</v>
      </c>
      <c r="G90" s="117" t="s">
        <v>106</v>
      </c>
      <c r="H90" s="121" t="s">
        <v>106</v>
      </c>
      <c r="I90" s="118" t="s">
        <v>106</v>
      </c>
      <c r="J90" s="120" t="s">
        <v>106</v>
      </c>
      <c r="K90" s="119" t="s">
        <v>106</v>
      </c>
      <c r="L90" s="118" t="s">
        <v>106</v>
      </c>
      <c r="M90" s="117" t="s">
        <v>106</v>
      </c>
      <c r="N90" s="116">
        <v>0</v>
      </c>
      <c r="O90" s="115">
        <v>0</v>
      </c>
      <c r="P90" s="114">
        <v>0</v>
      </c>
      <c r="Q90" s="116">
        <v>0</v>
      </c>
      <c r="R90" s="115">
        <v>0</v>
      </c>
      <c r="S90" s="114">
        <v>0</v>
      </c>
      <c r="T90" s="116">
        <v>0</v>
      </c>
      <c r="U90" s="115">
        <v>0</v>
      </c>
      <c r="V90" s="114">
        <v>0</v>
      </c>
      <c r="W90" s="116">
        <v>0</v>
      </c>
      <c r="X90" s="115">
        <v>0</v>
      </c>
      <c r="Y90" s="114">
        <v>0</v>
      </c>
      <c r="Z90" s="116">
        <v>0</v>
      </c>
      <c r="AA90" s="115">
        <v>0</v>
      </c>
      <c r="AB90" s="114">
        <v>0</v>
      </c>
      <c r="AC90" s="116">
        <v>0</v>
      </c>
      <c r="AD90" s="115">
        <v>0</v>
      </c>
      <c r="AE90" s="114">
        <v>0</v>
      </c>
      <c r="AF90" s="104"/>
      <c r="AG90" s="104"/>
      <c r="AH90" s="104"/>
      <c r="AI90" s="104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61"/>
      <c r="BA90" s="3"/>
      <c r="BB90" s="1"/>
    </row>
    <row r="91" spans="1:54" ht="15.75" thickBot="1" x14ac:dyDescent="0.3">
      <c r="A91" s="113" t="s">
        <v>102</v>
      </c>
      <c r="B91" s="110" t="s">
        <v>106</v>
      </c>
      <c r="C91" s="109" t="s">
        <v>106</v>
      </c>
      <c r="D91" s="108" t="s">
        <v>106</v>
      </c>
      <c r="E91" s="110" t="s">
        <v>106</v>
      </c>
      <c r="F91" s="109" t="s">
        <v>106</v>
      </c>
      <c r="G91" s="108" t="s">
        <v>106</v>
      </c>
      <c r="H91" s="112" t="s">
        <v>106</v>
      </c>
      <c r="I91" s="109" t="s">
        <v>106</v>
      </c>
      <c r="J91" s="111" t="s">
        <v>106</v>
      </c>
      <c r="K91" s="110" t="s">
        <v>106</v>
      </c>
      <c r="L91" s="109" t="s">
        <v>106</v>
      </c>
      <c r="M91" s="108" t="s">
        <v>106</v>
      </c>
      <c r="N91" s="107">
        <v>0</v>
      </c>
      <c r="O91" s="106">
        <v>0</v>
      </c>
      <c r="P91" s="105">
        <v>0</v>
      </c>
      <c r="Q91" s="107">
        <v>0</v>
      </c>
      <c r="R91" s="106">
        <v>0</v>
      </c>
      <c r="S91" s="105">
        <v>0</v>
      </c>
      <c r="T91" s="107">
        <v>0</v>
      </c>
      <c r="U91" s="106">
        <v>0</v>
      </c>
      <c r="V91" s="105">
        <v>0</v>
      </c>
      <c r="W91" s="107">
        <v>0</v>
      </c>
      <c r="X91" s="106">
        <v>0</v>
      </c>
      <c r="Y91" s="105">
        <v>0</v>
      </c>
      <c r="Z91" s="107">
        <v>0</v>
      </c>
      <c r="AA91" s="106">
        <v>0</v>
      </c>
      <c r="AB91" s="105">
        <v>0</v>
      </c>
      <c r="AC91" s="107">
        <v>0</v>
      </c>
      <c r="AD91" s="106">
        <v>0</v>
      </c>
      <c r="AE91" s="105">
        <v>0</v>
      </c>
      <c r="AF91" s="104"/>
      <c r="AG91" s="104"/>
      <c r="AH91" s="104"/>
      <c r="AI91" s="104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61"/>
      <c r="BA91" s="3"/>
      <c r="BB91" s="1"/>
    </row>
    <row r="92" spans="1:54" ht="15" x14ac:dyDescent="0.25">
      <c r="A92" s="10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3"/>
      <c r="BB92" s="1"/>
    </row>
    <row r="93" spans="1:54" ht="15" x14ac:dyDescent="0.25">
      <c r="A93" s="63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3"/>
      <c r="BB93" s="1"/>
    </row>
    <row r="94" spans="1:54" ht="15" x14ac:dyDescent="0.25">
      <c r="A94" s="63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3"/>
      <c r="BB94" s="1"/>
    </row>
    <row r="95" spans="1:54" ht="24.75" customHeight="1" x14ac:dyDescent="0.25">
      <c r="A95" s="101" t="s">
        <v>105</v>
      </c>
      <c r="B95" s="100">
        <v>1</v>
      </c>
      <c r="C95" s="61"/>
      <c r="D95" s="61"/>
      <c r="E95" s="100">
        <v>1</v>
      </c>
      <c r="F95" s="61"/>
      <c r="G95" s="61"/>
      <c r="H95" s="100">
        <v>0</v>
      </c>
      <c r="I95" s="61"/>
      <c r="J95" s="61"/>
      <c r="K95" s="100">
        <v>0</v>
      </c>
      <c r="L95" s="61"/>
      <c r="M95" s="61"/>
      <c r="N95" s="100">
        <v>0</v>
      </c>
      <c r="O95" s="61"/>
      <c r="P95" s="61"/>
      <c r="Q95" s="100">
        <v>0</v>
      </c>
      <c r="R95" s="61"/>
      <c r="S95" s="61"/>
      <c r="T95" s="100">
        <v>0</v>
      </c>
      <c r="U95" s="61"/>
      <c r="V95" s="61"/>
      <c r="W95" s="100">
        <v>0</v>
      </c>
      <c r="X95" s="61"/>
      <c r="Y95" s="61"/>
      <c r="Z95" s="100">
        <v>0</v>
      </c>
      <c r="AA95" s="61"/>
      <c r="AB95" s="61"/>
      <c r="AC95" s="100">
        <v>0</v>
      </c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3"/>
      <c r="BB95" s="1"/>
    </row>
    <row r="96" spans="1:54" ht="15" x14ac:dyDescent="0.25">
      <c r="A96" s="63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3"/>
      <c r="BB96" s="1"/>
    </row>
    <row r="97" spans="1:54" ht="15" x14ac:dyDescent="0.25">
      <c r="A97" s="63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3"/>
      <c r="BB97" s="1"/>
    </row>
    <row r="98" spans="1:54" ht="15" x14ac:dyDescent="0.2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1"/>
    </row>
    <row r="99" spans="1:54" ht="15" x14ac:dyDescent="0.2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1"/>
    </row>
    <row r="100" spans="1:54" ht="15" x14ac:dyDescent="0.2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1"/>
    </row>
    <row r="101" spans="1:54" ht="15" x14ac:dyDescent="0.2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1"/>
    </row>
    <row r="102" spans="1:54" ht="15" x14ac:dyDescent="0.2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1"/>
    </row>
    <row r="103" spans="1:54" ht="15" x14ac:dyDescent="0.2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1"/>
    </row>
    <row r="104" spans="1:54" ht="15" x14ac:dyDescent="0.2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1"/>
    </row>
    <row r="105" spans="1:54" ht="15" x14ac:dyDescent="0.2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1"/>
    </row>
    <row r="106" spans="1:54" ht="15" x14ac:dyDescent="0.2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1"/>
    </row>
    <row r="107" spans="1:54" ht="15" x14ac:dyDescent="0.25">
      <c r="A107" s="63"/>
      <c r="B107" s="61"/>
      <c r="C107" s="61"/>
      <c r="D107" s="61"/>
      <c r="E107" s="61"/>
      <c r="F107" s="61"/>
      <c r="G107" s="61"/>
      <c r="H107" s="61"/>
      <c r="I107" s="6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1"/>
    </row>
    <row r="108" spans="1:54" ht="60.75" customHeight="1" x14ac:dyDescent="0.25">
      <c r="A108" s="99" t="s">
        <v>104</v>
      </c>
      <c r="B108" s="98"/>
      <c r="C108" s="61"/>
      <c r="D108" s="61"/>
      <c r="E108" s="61"/>
      <c r="F108" s="61"/>
      <c r="G108" s="61"/>
      <c r="H108" s="98"/>
      <c r="I108" s="6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1"/>
    </row>
    <row r="109" spans="1:54" ht="15" x14ac:dyDescent="0.25">
      <c r="A109" s="63"/>
      <c r="B109" s="61"/>
      <c r="C109" s="61"/>
      <c r="D109" s="61"/>
      <c r="E109" s="61"/>
      <c r="F109" s="61"/>
      <c r="G109" s="61"/>
      <c r="H109" s="61"/>
      <c r="I109" s="6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1"/>
    </row>
    <row r="110" spans="1:54" ht="18.75" x14ac:dyDescent="0.25">
      <c r="A110" s="93" t="s">
        <v>69</v>
      </c>
      <c r="B110" s="252" t="s">
        <v>103</v>
      </c>
      <c r="C110" s="253"/>
      <c r="D110" s="253"/>
      <c r="E110" s="253"/>
      <c r="F110" s="253"/>
      <c r="G110" s="254"/>
      <c r="H110" s="255"/>
      <c r="I110" s="6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1"/>
    </row>
    <row r="111" spans="1:54" ht="15" x14ac:dyDescent="0.25">
      <c r="A111" s="92"/>
      <c r="B111" s="91">
        <v>1</v>
      </c>
      <c r="C111" s="91">
        <v>2</v>
      </c>
      <c r="D111" s="91">
        <v>3</v>
      </c>
      <c r="E111" s="91">
        <v>4</v>
      </c>
      <c r="F111" s="91" t="s">
        <v>102</v>
      </c>
      <c r="G111" s="91" t="s">
        <v>101</v>
      </c>
      <c r="H111" s="90" t="s">
        <v>100</v>
      </c>
      <c r="I111" s="6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1"/>
    </row>
    <row r="112" spans="1:54" ht="15" x14ac:dyDescent="0.25">
      <c r="A112" s="89" t="s">
        <v>98</v>
      </c>
      <c r="B112" s="84">
        <v>0</v>
      </c>
      <c r="C112" s="84">
        <v>0</v>
      </c>
      <c r="D112" s="84">
        <v>0</v>
      </c>
      <c r="E112" s="84">
        <v>44322832.825920016</v>
      </c>
      <c r="F112" s="84">
        <v>44322832.825920016</v>
      </c>
      <c r="G112" s="83">
        <v>0.60012481797378825</v>
      </c>
      <c r="H112" s="83">
        <v>0.43687026573397258</v>
      </c>
      <c r="I112" s="6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1"/>
    </row>
    <row r="113" spans="1:54" ht="15" x14ac:dyDescent="0.25">
      <c r="A113" s="89" t="s">
        <v>97</v>
      </c>
      <c r="B113" s="84">
        <v>0</v>
      </c>
      <c r="C113" s="84">
        <v>0</v>
      </c>
      <c r="D113" s="84">
        <v>0</v>
      </c>
      <c r="E113" s="84">
        <v>29533190.951880008</v>
      </c>
      <c r="F113" s="84">
        <v>29533190.951880008</v>
      </c>
      <c r="G113" s="83">
        <v>0.39987518202621175</v>
      </c>
      <c r="H113" s="83">
        <v>0.29109540515593524</v>
      </c>
      <c r="I113" s="6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1"/>
    </row>
    <row r="114" spans="1:54" ht="15" x14ac:dyDescent="0.25">
      <c r="A114" s="66" t="s">
        <v>96</v>
      </c>
      <c r="B114" s="65">
        <v>0</v>
      </c>
      <c r="C114" s="65">
        <v>0</v>
      </c>
      <c r="D114" s="65">
        <v>0</v>
      </c>
      <c r="E114" s="65">
        <v>73856023.777800024</v>
      </c>
      <c r="F114" s="65">
        <v>73856023.777800024</v>
      </c>
      <c r="G114" s="64">
        <v>1</v>
      </c>
      <c r="H114" s="64">
        <v>0.72796567088990782</v>
      </c>
      <c r="I114" s="6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1"/>
    </row>
    <row r="115" spans="1:54" ht="15" x14ac:dyDescent="0.25">
      <c r="A115" s="85" t="s">
        <v>95</v>
      </c>
      <c r="B115" s="84">
        <v>2296755</v>
      </c>
      <c r="C115" s="84">
        <v>0</v>
      </c>
      <c r="D115" s="84">
        <v>0</v>
      </c>
      <c r="E115" s="84">
        <v>0</v>
      </c>
      <c r="F115" s="84">
        <v>2296755</v>
      </c>
      <c r="G115" s="83">
        <v>8.3217743321240351E-2</v>
      </c>
      <c r="H115" s="83">
        <v>2.2638082974449473E-2</v>
      </c>
      <c r="I115" s="6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1"/>
    </row>
    <row r="116" spans="1:54" ht="15" x14ac:dyDescent="0.25">
      <c r="A116" s="85" t="s">
        <v>94</v>
      </c>
      <c r="B116" s="84">
        <v>1380437.9999999998</v>
      </c>
      <c r="C116" s="84">
        <v>0</v>
      </c>
      <c r="D116" s="84">
        <v>0</v>
      </c>
      <c r="E116" s="84">
        <v>0</v>
      </c>
      <c r="F116" s="84">
        <v>1380437.9999999998</v>
      </c>
      <c r="G116" s="83">
        <v>5.00170610948431E-2</v>
      </c>
      <c r="H116" s="83">
        <v>1.3606357658994137E-2</v>
      </c>
      <c r="I116" s="6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1"/>
    </row>
    <row r="117" spans="1:54" ht="15" x14ac:dyDescent="0.25">
      <c r="A117" s="85" t="s">
        <v>93</v>
      </c>
      <c r="B117" s="84">
        <v>2064217.5</v>
      </c>
      <c r="C117" s="84">
        <v>0</v>
      </c>
      <c r="D117" s="84">
        <v>0</v>
      </c>
      <c r="E117" s="84">
        <v>0</v>
      </c>
      <c r="F117" s="84">
        <v>2064217.5</v>
      </c>
      <c r="G117" s="83">
        <v>7.4792270866597635E-2</v>
      </c>
      <c r="H117" s="83">
        <v>2.034606522781518E-2</v>
      </c>
      <c r="I117" s="6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1"/>
    </row>
    <row r="118" spans="1:54" ht="15" x14ac:dyDescent="0.25">
      <c r="A118" s="85" t="s">
        <v>92</v>
      </c>
      <c r="B118" s="84">
        <v>1729363.5</v>
      </c>
      <c r="C118" s="84">
        <v>0</v>
      </c>
      <c r="D118" s="84">
        <v>0</v>
      </c>
      <c r="E118" s="84">
        <v>0</v>
      </c>
      <c r="F118" s="84">
        <v>1729363.5</v>
      </c>
      <c r="G118" s="83">
        <v>6.2659590531912127E-2</v>
      </c>
      <c r="H118" s="83">
        <v>1.70455596726618E-2</v>
      </c>
      <c r="I118" s="6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1"/>
    </row>
    <row r="119" spans="1:54" ht="15" x14ac:dyDescent="0.25">
      <c r="A119" s="85" t="s">
        <v>91</v>
      </c>
      <c r="B119" s="84">
        <v>3073576</v>
      </c>
      <c r="C119" s="84">
        <v>0</v>
      </c>
      <c r="D119" s="84">
        <v>0</v>
      </c>
      <c r="E119" s="84">
        <v>0</v>
      </c>
      <c r="F119" s="84">
        <v>3073576</v>
      </c>
      <c r="G119" s="83">
        <v>0.11136410224265306</v>
      </c>
      <c r="H119" s="83">
        <v>3.0294858840527839E-2</v>
      </c>
      <c r="I119" s="6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1"/>
    </row>
    <row r="120" spans="1:54" ht="15" x14ac:dyDescent="0.25">
      <c r="A120" s="85" t="s">
        <v>89</v>
      </c>
      <c r="B120" s="84">
        <v>2813558</v>
      </c>
      <c r="C120" s="84">
        <v>0</v>
      </c>
      <c r="D120" s="84">
        <v>0</v>
      </c>
      <c r="E120" s="84">
        <v>0</v>
      </c>
      <c r="F120" s="84">
        <v>2813558</v>
      </c>
      <c r="G120" s="83">
        <v>0.10194293577827081</v>
      </c>
      <c r="H120" s="83">
        <v>2.7731978141955112E-2</v>
      </c>
      <c r="I120" s="6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1"/>
    </row>
    <row r="121" spans="1:54" ht="15" x14ac:dyDescent="0.25">
      <c r="A121" s="79" t="s">
        <v>83</v>
      </c>
      <c r="B121" s="77">
        <v>2535592</v>
      </c>
      <c r="C121" s="77">
        <v>0</v>
      </c>
      <c r="D121" s="77">
        <v>0</v>
      </c>
      <c r="E121" s="77">
        <v>0</v>
      </c>
      <c r="F121" s="77">
        <v>2535592</v>
      </c>
      <c r="G121" s="76">
        <v>9.1871463966940514E-2</v>
      </c>
      <c r="H121" s="76">
        <v>2.4992192064608672E-2</v>
      </c>
      <c r="I121" s="6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1"/>
    </row>
    <row r="122" spans="1:54" ht="15" x14ac:dyDescent="0.25">
      <c r="A122" s="79" t="s">
        <v>81</v>
      </c>
      <c r="B122" s="77">
        <v>0</v>
      </c>
      <c r="C122" s="77">
        <v>2781742.5</v>
      </c>
      <c r="D122" s="77">
        <v>0</v>
      </c>
      <c r="E122" s="77">
        <v>0</v>
      </c>
      <c r="F122" s="77">
        <v>2781742.5</v>
      </c>
      <c r="G122" s="76">
        <v>0.10079017280937037</v>
      </c>
      <c r="H122" s="76">
        <v>2.7418387041087323E-2</v>
      </c>
      <c r="I122" s="6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1"/>
    </row>
    <row r="123" spans="1:54" ht="15" x14ac:dyDescent="0.25">
      <c r="A123" s="79" t="s">
        <v>79</v>
      </c>
      <c r="B123" s="77">
        <v>0</v>
      </c>
      <c r="C123" s="77">
        <v>0</v>
      </c>
      <c r="D123" s="77">
        <v>0</v>
      </c>
      <c r="E123" s="77">
        <v>2788668</v>
      </c>
      <c r="F123" s="77">
        <v>2788668</v>
      </c>
      <c r="G123" s="76">
        <v>0.10104110270018207</v>
      </c>
      <c r="H123" s="76">
        <v>2.7486648585587956E-2</v>
      </c>
      <c r="I123" s="6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1"/>
    </row>
    <row r="124" spans="1:54" ht="15" x14ac:dyDescent="0.25">
      <c r="A124" s="79" t="s">
        <v>77</v>
      </c>
      <c r="B124" s="77">
        <v>0</v>
      </c>
      <c r="C124" s="77">
        <v>0</v>
      </c>
      <c r="D124" s="77">
        <v>0</v>
      </c>
      <c r="E124" s="77">
        <v>3067716</v>
      </c>
      <c r="F124" s="77">
        <v>3067716</v>
      </c>
      <c r="G124" s="76">
        <v>0.11115177834399496</v>
      </c>
      <c r="H124" s="76">
        <v>3.0237099451202346E-2</v>
      </c>
      <c r="I124" s="6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1"/>
    </row>
    <row r="125" spans="1:54" ht="15" x14ac:dyDescent="0.25">
      <c r="A125" s="78" t="s">
        <v>75</v>
      </c>
      <c r="B125" s="77">
        <v>0</v>
      </c>
      <c r="C125" s="77">
        <v>0</v>
      </c>
      <c r="D125" s="77">
        <v>0</v>
      </c>
      <c r="E125" s="77">
        <v>3067716</v>
      </c>
      <c r="F125" s="77">
        <v>3067716</v>
      </c>
      <c r="G125" s="76">
        <v>0.11115177834399496</v>
      </c>
      <c r="H125" s="76">
        <v>3.0237099451202346E-2</v>
      </c>
      <c r="I125" s="6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1"/>
    </row>
    <row r="126" spans="1:54" ht="15" x14ac:dyDescent="0.25">
      <c r="A126" s="66" t="s">
        <v>73</v>
      </c>
      <c r="B126" s="65">
        <v>15893500</v>
      </c>
      <c r="C126" s="65">
        <v>2781742.5</v>
      </c>
      <c r="D126" s="65">
        <v>0</v>
      </c>
      <c r="E126" s="65">
        <v>8924100</v>
      </c>
      <c r="F126" s="65">
        <v>27599342.5</v>
      </c>
      <c r="G126" s="64">
        <v>0.99999999999999989</v>
      </c>
      <c r="H126" s="64">
        <v>0.27203432911009218</v>
      </c>
      <c r="I126" s="6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1"/>
    </row>
    <row r="127" spans="1:54" ht="15" x14ac:dyDescent="0.25">
      <c r="A127" s="66" t="s">
        <v>71</v>
      </c>
      <c r="B127" s="65">
        <v>15893500</v>
      </c>
      <c r="C127" s="65">
        <v>2781742.5</v>
      </c>
      <c r="D127" s="65">
        <v>0</v>
      </c>
      <c r="E127" s="65">
        <v>82780123.777800024</v>
      </c>
      <c r="F127" s="65">
        <v>101455366.27780002</v>
      </c>
      <c r="G127" s="64"/>
      <c r="H127" s="64">
        <v>1</v>
      </c>
      <c r="I127" s="6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1"/>
    </row>
    <row r="128" spans="1:54" ht="15" x14ac:dyDescent="0.25">
      <c r="A128" s="63"/>
      <c r="B128" s="61"/>
      <c r="C128" s="61"/>
      <c r="D128" s="61"/>
      <c r="E128" s="61"/>
      <c r="F128" s="61"/>
      <c r="G128" s="61"/>
      <c r="H128" s="61"/>
      <c r="I128" s="6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1"/>
    </row>
    <row r="129" spans="1:54" ht="28.5" customHeight="1" x14ac:dyDescent="0.25">
      <c r="A129" s="62" t="s">
        <v>65</v>
      </c>
      <c r="B129" s="61">
        <v>1</v>
      </c>
      <c r="C129" s="61"/>
      <c r="D129" s="61"/>
      <c r="E129" s="61"/>
      <c r="F129" s="96"/>
      <c r="G129" s="61"/>
      <c r="H129" s="61"/>
      <c r="I129" s="6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1"/>
    </row>
    <row r="130" spans="1:54" ht="15" x14ac:dyDescent="0.25">
      <c r="A130" s="63"/>
      <c r="B130" s="61"/>
      <c r="C130" s="61"/>
      <c r="D130" s="61"/>
      <c r="E130" s="61"/>
      <c r="F130" s="61"/>
      <c r="G130" s="61"/>
      <c r="H130" s="61"/>
      <c r="I130" s="6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1"/>
    </row>
    <row r="131" spans="1:54" ht="18.75" x14ac:dyDescent="0.25">
      <c r="A131" s="93" t="s">
        <v>64</v>
      </c>
      <c r="B131" s="252" t="s">
        <v>103</v>
      </c>
      <c r="C131" s="253"/>
      <c r="D131" s="253"/>
      <c r="E131" s="253"/>
      <c r="F131" s="253"/>
      <c r="G131" s="254"/>
      <c r="H131" s="255"/>
      <c r="I131" s="6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1"/>
    </row>
    <row r="132" spans="1:54" ht="15" x14ac:dyDescent="0.25">
      <c r="A132" s="92"/>
      <c r="B132" s="91">
        <v>1</v>
      </c>
      <c r="C132" s="91">
        <v>2</v>
      </c>
      <c r="D132" s="91">
        <v>3</v>
      </c>
      <c r="E132" s="91">
        <v>4</v>
      </c>
      <c r="F132" s="91" t="s">
        <v>102</v>
      </c>
      <c r="G132" s="91" t="s">
        <v>101</v>
      </c>
      <c r="H132" s="90" t="s">
        <v>100</v>
      </c>
      <c r="I132" s="6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1"/>
    </row>
    <row r="133" spans="1:54" ht="15" x14ac:dyDescent="0.25">
      <c r="A133" s="89" t="s">
        <v>98</v>
      </c>
      <c r="B133" s="84">
        <v>0</v>
      </c>
      <c r="C133" s="84">
        <v>0</v>
      </c>
      <c r="D133" s="84">
        <v>0</v>
      </c>
      <c r="E133" s="84">
        <v>57760419.344760016</v>
      </c>
      <c r="F133" s="84">
        <v>57760419.344760016</v>
      </c>
      <c r="G133" s="83">
        <v>0.69269604952830188</v>
      </c>
      <c r="H133" s="83">
        <v>0.55468944774229856</v>
      </c>
      <c r="I133" s="6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1"/>
    </row>
    <row r="134" spans="1:54" ht="15" x14ac:dyDescent="0.25">
      <c r="A134" s="89" t="s">
        <v>97</v>
      </c>
      <c r="B134" s="84">
        <v>0</v>
      </c>
      <c r="C134" s="84">
        <v>0</v>
      </c>
      <c r="D134" s="84">
        <v>0</v>
      </c>
      <c r="E134" s="84">
        <v>25624521.834120005</v>
      </c>
      <c r="F134" s="84">
        <v>25624521.834120005</v>
      </c>
      <c r="G134" s="83">
        <v>0.30730395047169812</v>
      </c>
      <c r="H134" s="83">
        <v>0.24607944377948757</v>
      </c>
      <c r="I134" s="6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1"/>
    </row>
    <row r="135" spans="1:54" ht="15" x14ac:dyDescent="0.25">
      <c r="A135" s="66" t="s">
        <v>96</v>
      </c>
      <c r="B135" s="65">
        <v>0</v>
      </c>
      <c r="C135" s="65">
        <v>0</v>
      </c>
      <c r="D135" s="65">
        <v>0</v>
      </c>
      <c r="E135" s="65">
        <v>83384941.178880021</v>
      </c>
      <c r="F135" s="65">
        <v>83384941.178880021</v>
      </c>
      <c r="G135" s="64">
        <v>1</v>
      </c>
      <c r="H135" s="64">
        <v>0.8007688915217861</v>
      </c>
      <c r="I135" s="6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1"/>
    </row>
    <row r="136" spans="1:54" ht="15" x14ac:dyDescent="0.25">
      <c r="A136" s="85" t="s">
        <v>95</v>
      </c>
      <c r="B136" s="84">
        <v>1446740.9999999998</v>
      </c>
      <c r="C136" s="84">
        <v>0</v>
      </c>
      <c r="D136" s="84">
        <v>0</v>
      </c>
      <c r="E136" s="84">
        <v>0</v>
      </c>
      <c r="F136" s="84">
        <v>1446740.9999999998</v>
      </c>
      <c r="G136" s="83">
        <v>6.9735385259418733E-2</v>
      </c>
      <c r="H136" s="83">
        <v>1.3893458105389295E-2</v>
      </c>
      <c r="I136" s="6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1"/>
    </row>
    <row r="137" spans="1:54" ht="15" x14ac:dyDescent="0.25">
      <c r="A137" s="85" t="s">
        <v>94</v>
      </c>
      <c r="B137" s="84">
        <v>538533</v>
      </c>
      <c r="C137" s="84">
        <v>0</v>
      </c>
      <c r="D137" s="84">
        <v>0</v>
      </c>
      <c r="E137" s="84">
        <v>0</v>
      </c>
      <c r="F137" s="84">
        <v>538533</v>
      </c>
      <c r="G137" s="83">
        <v>2.59582096794869E-2</v>
      </c>
      <c r="H137" s="83">
        <v>5.171682888554077E-3</v>
      </c>
      <c r="I137" s="6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1"/>
    </row>
    <row r="138" spans="1:54" ht="15" x14ac:dyDescent="0.25">
      <c r="A138" s="85" t="s">
        <v>93</v>
      </c>
      <c r="B138" s="84">
        <v>709060.5</v>
      </c>
      <c r="C138" s="84">
        <v>0</v>
      </c>
      <c r="D138" s="84">
        <v>0</v>
      </c>
      <c r="E138" s="84">
        <v>0</v>
      </c>
      <c r="F138" s="84">
        <v>709060.5</v>
      </c>
      <c r="G138" s="83">
        <v>3.4177926207756663E-2</v>
      </c>
      <c r="H138" s="83">
        <v>6.8093061238579588E-3</v>
      </c>
      <c r="I138" s="6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1"/>
    </row>
    <row r="139" spans="1:54" ht="15" x14ac:dyDescent="0.25">
      <c r="A139" s="85" t="s">
        <v>92</v>
      </c>
      <c r="B139" s="84">
        <v>496557</v>
      </c>
      <c r="C139" s="84">
        <v>0</v>
      </c>
      <c r="D139" s="84">
        <v>0</v>
      </c>
      <c r="E139" s="84">
        <v>0</v>
      </c>
      <c r="F139" s="84">
        <v>496557</v>
      </c>
      <c r="G139" s="83">
        <v>2.3934894841758956E-2</v>
      </c>
      <c r="H139" s="83">
        <v>4.7685756306331218E-3</v>
      </c>
      <c r="I139" s="6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1"/>
    </row>
    <row r="140" spans="1:54" ht="15" x14ac:dyDescent="0.25">
      <c r="A140" s="85" t="s">
        <v>91</v>
      </c>
      <c r="B140" s="84">
        <v>989934</v>
      </c>
      <c r="C140" s="84">
        <v>0</v>
      </c>
      <c r="D140" s="84">
        <v>0</v>
      </c>
      <c r="E140" s="84">
        <v>0</v>
      </c>
      <c r="F140" s="84">
        <v>989934</v>
      </c>
      <c r="G140" s="83">
        <v>4.7716508256417309E-2</v>
      </c>
      <c r="H140" s="83">
        <v>9.5066128326358676E-3</v>
      </c>
      <c r="I140" s="6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1"/>
    </row>
    <row r="141" spans="1:54" ht="15" x14ac:dyDescent="0.25">
      <c r="A141" s="85" t="s">
        <v>89</v>
      </c>
      <c r="B141" s="84">
        <v>824362</v>
      </c>
      <c r="C141" s="84">
        <v>0</v>
      </c>
      <c r="D141" s="84">
        <v>0</v>
      </c>
      <c r="E141" s="84">
        <v>0</v>
      </c>
      <c r="F141" s="84">
        <v>824362</v>
      </c>
      <c r="G141" s="83">
        <v>3.9735655285379319E-2</v>
      </c>
      <c r="H141" s="83">
        <v>7.9165786486143207E-3</v>
      </c>
      <c r="I141" s="6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1"/>
    </row>
    <row r="142" spans="1:54" ht="15" x14ac:dyDescent="0.25">
      <c r="A142" s="79" t="s">
        <v>83</v>
      </c>
      <c r="B142" s="77">
        <v>2567000</v>
      </c>
      <c r="C142" s="77">
        <v>0</v>
      </c>
      <c r="D142" s="77">
        <v>0</v>
      </c>
      <c r="E142" s="77">
        <v>0</v>
      </c>
      <c r="F142" s="77">
        <v>2567000</v>
      </c>
      <c r="G142" s="76">
        <v>0.12373378093309578</v>
      </c>
      <c r="H142" s="76">
        <v>2.4651618331501163E-2</v>
      </c>
      <c r="I142" s="6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1"/>
    </row>
    <row r="143" spans="1:54" ht="15" x14ac:dyDescent="0.25">
      <c r="A143" s="79" t="s">
        <v>81</v>
      </c>
      <c r="B143" s="77">
        <v>0</v>
      </c>
      <c r="C143" s="77">
        <v>3749014.5</v>
      </c>
      <c r="D143" s="77">
        <v>0</v>
      </c>
      <c r="E143" s="77">
        <v>0</v>
      </c>
      <c r="F143" s="77">
        <v>3749014.5</v>
      </c>
      <c r="G143" s="76">
        <v>0.18070889710089583</v>
      </c>
      <c r="H143" s="76">
        <v>3.6002833881286979E-2</v>
      </c>
      <c r="I143" s="6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1"/>
    </row>
    <row r="144" spans="1:54" ht="15" x14ac:dyDescent="0.25">
      <c r="A144" s="79" t="s">
        <v>79</v>
      </c>
      <c r="B144" s="77">
        <v>0</v>
      </c>
      <c r="C144" s="77">
        <v>0</v>
      </c>
      <c r="D144" s="77">
        <v>0</v>
      </c>
      <c r="E144" s="77">
        <v>2782235.4</v>
      </c>
      <c r="F144" s="77">
        <v>2782235.4</v>
      </c>
      <c r="G144" s="76">
        <v>0.13410849454145077</v>
      </c>
      <c r="H144" s="76">
        <v>2.6718584023837737E-2</v>
      </c>
      <c r="I144" s="6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1"/>
    </row>
    <row r="145" spans="1:73" ht="15" x14ac:dyDescent="0.25">
      <c r="A145" s="79" t="s">
        <v>77</v>
      </c>
      <c r="B145" s="77">
        <v>0</v>
      </c>
      <c r="C145" s="77">
        <v>0</v>
      </c>
      <c r="D145" s="77">
        <v>0</v>
      </c>
      <c r="E145" s="77">
        <v>3575000</v>
      </c>
      <c r="F145" s="77">
        <v>3575000</v>
      </c>
      <c r="G145" s="76">
        <v>0.17232110122158839</v>
      </c>
      <c r="H145" s="76">
        <v>3.4331724010563558E-2</v>
      </c>
      <c r="I145" s="6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1"/>
    </row>
    <row r="146" spans="1:73" ht="15" x14ac:dyDescent="0.25">
      <c r="A146" s="78" t="s">
        <v>75</v>
      </c>
      <c r="B146" s="77">
        <v>0</v>
      </c>
      <c r="C146" s="77">
        <v>0</v>
      </c>
      <c r="D146" s="77">
        <v>0</v>
      </c>
      <c r="E146" s="77">
        <v>3067716</v>
      </c>
      <c r="F146" s="77">
        <v>3067716</v>
      </c>
      <c r="G146" s="76">
        <v>0.14786914667275142</v>
      </c>
      <c r="H146" s="76">
        <v>2.9460134001339861E-2</v>
      </c>
      <c r="I146" s="6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1"/>
    </row>
    <row r="147" spans="1:73" ht="15" x14ac:dyDescent="0.25">
      <c r="A147" s="66" t="s">
        <v>73</v>
      </c>
      <c r="B147" s="65">
        <v>7572187.5</v>
      </c>
      <c r="C147" s="65">
        <v>3749014.5</v>
      </c>
      <c r="D147" s="65">
        <v>0</v>
      </c>
      <c r="E147" s="65">
        <v>9424951.4000000004</v>
      </c>
      <c r="F147" s="65">
        <v>20746153.399999999</v>
      </c>
      <c r="G147" s="64">
        <v>1</v>
      </c>
      <c r="H147" s="64">
        <v>0.19923110847821393</v>
      </c>
      <c r="I147" s="6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1"/>
    </row>
    <row r="148" spans="1:73" ht="15" x14ac:dyDescent="0.25">
      <c r="A148" s="66" t="s">
        <v>71</v>
      </c>
      <c r="B148" s="65">
        <v>7572187.5</v>
      </c>
      <c r="C148" s="65">
        <v>3749014.5</v>
      </c>
      <c r="D148" s="65">
        <v>0</v>
      </c>
      <c r="E148" s="65">
        <v>92809892.578880027</v>
      </c>
      <c r="F148" s="65">
        <v>104131094.57888001</v>
      </c>
      <c r="G148" s="64"/>
      <c r="H148" s="64">
        <v>1</v>
      </c>
      <c r="I148" s="6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1"/>
    </row>
    <row r="149" spans="1:73" ht="15" x14ac:dyDescent="0.25">
      <c r="A149" s="63"/>
      <c r="B149" s="61"/>
      <c r="C149" s="61"/>
      <c r="D149" s="61"/>
      <c r="E149" s="61"/>
      <c r="F149" s="61"/>
      <c r="G149" s="61"/>
      <c r="H149" s="61"/>
      <c r="I149" s="6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1"/>
    </row>
    <row r="150" spans="1:73" ht="30.75" customHeight="1" x14ac:dyDescent="0.25">
      <c r="A150" s="62" t="s">
        <v>52</v>
      </c>
      <c r="B150" s="61">
        <v>1</v>
      </c>
      <c r="C150" s="61"/>
      <c r="D150" s="61"/>
      <c r="E150" s="61"/>
      <c r="F150" s="97">
        <v>1.0263734526742867</v>
      </c>
      <c r="G150" s="61"/>
      <c r="H150" s="61"/>
      <c r="I150" s="6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1"/>
    </row>
    <row r="151" spans="1:73" ht="15" x14ac:dyDescent="0.25">
      <c r="A151" s="63"/>
      <c r="B151" s="61"/>
      <c r="C151" s="61"/>
      <c r="D151" s="61"/>
      <c r="E151" s="61"/>
      <c r="F151" s="61"/>
      <c r="G151" s="61"/>
      <c r="H151" s="61"/>
      <c r="I151" s="6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1"/>
    </row>
    <row r="152" spans="1:73" ht="18.75" x14ac:dyDescent="0.25">
      <c r="A152" s="93" t="s">
        <v>51</v>
      </c>
      <c r="B152" s="252" t="s">
        <v>103</v>
      </c>
      <c r="C152" s="253"/>
      <c r="D152" s="253"/>
      <c r="E152" s="253"/>
      <c r="F152" s="253"/>
      <c r="G152" s="254"/>
      <c r="H152" s="255"/>
      <c r="I152" s="6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1"/>
      <c r="BC152" t="s">
        <v>51</v>
      </c>
      <c r="BQ152" s="87" t="s">
        <v>90</v>
      </c>
      <c r="BR152" s="86">
        <v>1</v>
      </c>
      <c r="BS152" s="86">
        <v>2</v>
      </c>
      <c r="BT152" s="86">
        <v>3</v>
      </c>
      <c r="BU152" s="86">
        <v>4</v>
      </c>
    </row>
    <row r="153" spans="1:73" ht="15" x14ac:dyDescent="0.25">
      <c r="A153" s="92"/>
      <c r="B153" s="91">
        <v>1</v>
      </c>
      <c r="C153" s="91">
        <v>2</v>
      </c>
      <c r="D153" s="91">
        <v>3</v>
      </c>
      <c r="E153" s="91">
        <v>4</v>
      </c>
      <c r="F153" s="91" t="s">
        <v>102</v>
      </c>
      <c r="G153" s="91" t="s">
        <v>101</v>
      </c>
      <c r="H153" s="90" t="s">
        <v>100</v>
      </c>
      <c r="I153" s="6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1"/>
      <c r="BQ153" t="s">
        <v>99</v>
      </c>
    </row>
    <row r="154" spans="1:73" ht="15" x14ac:dyDescent="0.25">
      <c r="A154" s="89" t="s">
        <v>98</v>
      </c>
      <c r="B154" s="84">
        <v>0</v>
      </c>
      <c r="C154" s="84">
        <v>0</v>
      </c>
      <c r="D154" s="84">
        <v>0</v>
      </c>
      <c r="E154" s="84">
        <v>0</v>
      </c>
      <c r="F154" s="84">
        <v>0</v>
      </c>
      <c r="G154" s="83">
        <v>0</v>
      </c>
      <c r="H154" s="83">
        <v>0</v>
      </c>
      <c r="I154" s="6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1"/>
      <c r="BP154" s="82" t="s">
        <v>82</v>
      </c>
      <c r="BR154" s="88">
        <v>9.9999999999999995E-7</v>
      </c>
      <c r="BS154" s="88">
        <v>0</v>
      </c>
      <c r="BT154" s="88">
        <v>0</v>
      </c>
      <c r="BU154" s="88">
        <v>0</v>
      </c>
    </row>
    <row r="155" spans="1:73" ht="15" x14ac:dyDescent="0.25">
      <c r="A155" s="89" t="s">
        <v>97</v>
      </c>
      <c r="B155" s="84">
        <v>0</v>
      </c>
      <c r="C155" s="84">
        <v>0</v>
      </c>
      <c r="D155" s="84">
        <v>0</v>
      </c>
      <c r="E155" s="84">
        <v>0</v>
      </c>
      <c r="F155" s="84">
        <v>0</v>
      </c>
      <c r="G155" s="83">
        <v>0</v>
      </c>
      <c r="H155" s="83">
        <v>0</v>
      </c>
      <c r="I155" s="6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1"/>
      <c r="BP155" s="82" t="s">
        <v>80</v>
      </c>
      <c r="BR155" s="88">
        <v>0</v>
      </c>
      <c r="BS155" s="88">
        <v>9.9999999999999995E-7</v>
      </c>
      <c r="BT155" s="88">
        <v>0</v>
      </c>
      <c r="BU155" s="88">
        <v>0</v>
      </c>
    </row>
    <row r="156" spans="1:73" ht="15" x14ac:dyDescent="0.25">
      <c r="A156" s="66" t="s">
        <v>96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4">
        <v>0</v>
      </c>
      <c r="H156" s="64">
        <v>0</v>
      </c>
      <c r="I156" s="6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1"/>
      <c r="BP156" s="82" t="s">
        <v>78</v>
      </c>
      <c r="BR156" s="88">
        <v>0</v>
      </c>
      <c r="BS156" s="88">
        <v>0</v>
      </c>
      <c r="BT156" s="88">
        <v>0</v>
      </c>
      <c r="BU156" s="88">
        <v>9.9999999999999995E-7</v>
      </c>
    </row>
    <row r="157" spans="1:73" ht="15" x14ac:dyDescent="0.25">
      <c r="A157" s="85" t="s">
        <v>95</v>
      </c>
      <c r="B157" s="84">
        <v>0</v>
      </c>
      <c r="C157" s="84">
        <v>0</v>
      </c>
      <c r="D157" s="84">
        <v>0</v>
      </c>
      <c r="E157" s="84">
        <v>0</v>
      </c>
      <c r="F157" s="84">
        <v>0</v>
      </c>
      <c r="G157" s="83">
        <v>0</v>
      </c>
      <c r="H157" s="83">
        <v>0</v>
      </c>
      <c r="I157" s="6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1"/>
      <c r="BP157" s="82" t="s">
        <v>76</v>
      </c>
      <c r="BR157" s="88">
        <v>0</v>
      </c>
      <c r="BS157" s="88">
        <v>0</v>
      </c>
      <c r="BT157" s="88">
        <v>0</v>
      </c>
      <c r="BU157" s="88">
        <v>9.9999999999999995E-7</v>
      </c>
    </row>
    <row r="158" spans="1:73" ht="15" x14ac:dyDescent="0.25">
      <c r="A158" s="85" t="s">
        <v>94</v>
      </c>
      <c r="B158" s="84">
        <v>0</v>
      </c>
      <c r="C158" s="84">
        <v>0</v>
      </c>
      <c r="D158" s="84">
        <v>0</v>
      </c>
      <c r="E158" s="84">
        <v>0</v>
      </c>
      <c r="F158" s="84">
        <v>0</v>
      </c>
      <c r="G158" s="83">
        <v>0</v>
      </c>
      <c r="H158" s="83">
        <v>0</v>
      </c>
      <c r="I158" s="6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1"/>
      <c r="BP158" s="82" t="s">
        <v>74</v>
      </c>
      <c r="BR158" s="88">
        <v>0</v>
      </c>
      <c r="BS158" s="88">
        <v>0</v>
      </c>
      <c r="BT158" s="88">
        <v>0</v>
      </c>
      <c r="BU158" s="88">
        <v>9.9999999999999995E-7</v>
      </c>
    </row>
    <row r="159" spans="1:73" ht="15" x14ac:dyDescent="0.25">
      <c r="A159" s="85" t="s">
        <v>93</v>
      </c>
      <c r="B159" s="84">
        <v>0</v>
      </c>
      <c r="C159" s="84">
        <v>0</v>
      </c>
      <c r="D159" s="84">
        <v>0</v>
      </c>
      <c r="E159" s="84">
        <v>0</v>
      </c>
      <c r="F159" s="84">
        <v>0</v>
      </c>
      <c r="G159" s="83">
        <v>0</v>
      </c>
      <c r="H159" s="83">
        <v>0</v>
      </c>
      <c r="I159" s="6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1"/>
    </row>
    <row r="160" spans="1:73" ht="15" x14ac:dyDescent="0.25">
      <c r="A160" s="85" t="s">
        <v>92</v>
      </c>
      <c r="B160" s="84">
        <v>0</v>
      </c>
      <c r="C160" s="84">
        <v>0</v>
      </c>
      <c r="D160" s="84">
        <v>0</v>
      </c>
      <c r="E160" s="84">
        <v>0</v>
      </c>
      <c r="F160" s="84">
        <v>0</v>
      </c>
      <c r="G160" s="83">
        <v>0</v>
      </c>
      <c r="H160" s="83">
        <v>0</v>
      </c>
      <c r="I160" s="6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1"/>
      <c r="BD160" s="87" t="s">
        <v>90</v>
      </c>
      <c r="BE160" s="86">
        <v>1</v>
      </c>
      <c r="BF160" s="86">
        <v>2</v>
      </c>
      <c r="BG160" s="86">
        <v>3</v>
      </c>
      <c r="BH160" s="86">
        <v>4</v>
      </c>
      <c r="BK160" s="87" t="s">
        <v>90</v>
      </c>
      <c r="BL160" s="86">
        <v>1</v>
      </c>
      <c r="BM160" s="86">
        <v>2</v>
      </c>
      <c r="BN160" s="86">
        <v>3</v>
      </c>
      <c r="BO160" s="86">
        <v>4</v>
      </c>
    </row>
    <row r="161" spans="1:80" ht="15" x14ac:dyDescent="0.25">
      <c r="A161" s="85" t="s">
        <v>91</v>
      </c>
      <c r="B161" s="84">
        <v>0</v>
      </c>
      <c r="C161" s="84">
        <v>0</v>
      </c>
      <c r="D161" s="84">
        <v>0</v>
      </c>
      <c r="E161" s="84">
        <v>0</v>
      </c>
      <c r="F161" s="84">
        <v>0</v>
      </c>
      <c r="G161" s="83">
        <v>0</v>
      </c>
      <c r="H161" s="83">
        <v>0</v>
      </c>
      <c r="I161" s="6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1"/>
      <c r="BQ161" s="87" t="s">
        <v>90</v>
      </c>
      <c r="BR161" s="86">
        <v>1</v>
      </c>
      <c r="BS161" s="86">
        <v>2</v>
      </c>
      <c r="BT161" s="86">
        <v>3</v>
      </c>
      <c r="BU161" s="86">
        <v>4</v>
      </c>
      <c r="BX161" s="87" t="s">
        <v>90</v>
      </c>
      <c r="BY161" s="86">
        <v>1</v>
      </c>
      <c r="BZ161" s="86">
        <v>2</v>
      </c>
      <c r="CA161" s="86">
        <v>3</v>
      </c>
      <c r="CB161" s="86">
        <v>4</v>
      </c>
    </row>
    <row r="162" spans="1:80" ht="15" x14ac:dyDescent="0.25">
      <c r="A162" s="85" t="s">
        <v>89</v>
      </c>
      <c r="B162" s="84">
        <v>0</v>
      </c>
      <c r="C162" s="84">
        <v>0</v>
      </c>
      <c r="D162" s="84">
        <v>0</v>
      </c>
      <c r="E162" s="84">
        <v>0</v>
      </c>
      <c r="F162" s="84">
        <v>0</v>
      </c>
      <c r="G162" s="83">
        <v>0</v>
      </c>
      <c r="H162" s="83">
        <v>0</v>
      </c>
      <c r="I162" s="6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1"/>
      <c r="BD162" t="s">
        <v>88</v>
      </c>
      <c r="BK162" t="s">
        <v>87</v>
      </c>
      <c r="BQ162" s="82" t="s">
        <v>86</v>
      </c>
      <c r="BR162" s="81" t="s">
        <v>85</v>
      </c>
      <c r="BS162" s="81"/>
      <c r="BT162" s="81"/>
      <c r="BU162" s="81"/>
      <c r="BV162" s="80" t="s">
        <v>84</v>
      </c>
    </row>
    <row r="163" spans="1:80" ht="15" x14ac:dyDescent="0.25">
      <c r="A163" s="79" t="s">
        <v>83</v>
      </c>
      <c r="B163" s="77">
        <v>0</v>
      </c>
      <c r="C163" s="77">
        <v>0</v>
      </c>
      <c r="D163" s="77">
        <v>0</v>
      </c>
      <c r="E163" s="77">
        <v>0</v>
      </c>
      <c r="F163" s="77">
        <v>0</v>
      </c>
      <c r="G163" s="76">
        <v>0</v>
      </c>
      <c r="H163" s="76">
        <v>0</v>
      </c>
      <c r="I163" s="96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1"/>
      <c r="BC163" t="s">
        <v>82</v>
      </c>
      <c r="BD163" s="72">
        <v>4300</v>
      </c>
      <c r="BE163" s="94">
        <v>0.25</v>
      </c>
      <c r="BF163" s="94">
        <v>0.25</v>
      </c>
      <c r="BG163" s="94">
        <v>0.25</v>
      </c>
      <c r="BH163" s="94">
        <v>0.25</v>
      </c>
      <c r="BI163" s="74">
        <f>SUM(BE163:BH163)</f>
        <v>1</v>
      </c>
      <c r="BK163" s="72">
        <v>4300</v>
      </c>
      <c r="BL163" s="73">
        <f>+BK163*BE163</f>
        <v>1075</v>
      </c>
      <c r="BM163" s="73">
        <f>+BK163*BF163</f>
        <v>1075</v>
      </c>
      <c r="BN163" s="73">
        <f>+BK163*BG163</f>
        <v>1075</v>
      </c>
      <c r="BO163" s="73">
        <f>+BK163*BH163</f>
        <v>1075</v>
      </c>
      <c r="BP163" s="72"/>
      <c r="BQ163" s="71">
        <v>-74820</v>
      </c>
      <c r="BR163" s="70">
        <f t="shared" ref="BR163:BU167" si="5">(IF((BR154&gt;0),(BR154),(0)))*BL163</f>
        <v>1.075E-3</v>
      </c>
      <c r="BS163" s="70">
        <f t="shared" si="5"/>
        <v>0</v>
      </c>
      <c r="BT163" s="70">
        <f t="shared" si="5"/>
        <v>0</v>
      </c>
      <c r="BU163" s="70">
        <f t="shared" si="5"/>
        <v>0</v>
      </c>
      <c r="BV163" s="69">
        <f>SUM(BR163:BU163)</f>
        <v>1.075E-3</v>
      </c>
      <c r="BX163" s="68">
        <f>SUM(BY163:CB163)</f>
        <v>-74820</v>
      </c>
      <c r="BY163" s="68">
        <f>+(BR163/$BV$163)*$BQ$163</f>
        <v>-74820</v>
      </c>
      <c r="BZ163" s="68">
        <f>+(BS163/$BV$163)*$BQ$163</f>
        <v>0</v>
      </c>
      <c r="CA163" s="68">
        <f>+(BT163/$BV$163)*$BQ$163</f>
        <v>0</v>
      </c>
      <c r="CB163" s="68">
        <f>+(BU163/$BV$163)*$BQ$163</f>
        <v>0</v>
      </c>
    </row>
    <row r="164" spans="1:80" ht="15" x14ac:dyDescent="0.25">
      <c r="A164" s="79" t="s">
        <v>81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76">
        <v>0</v>
      </c>
      <c r="H164" s="76">
        <v>0</v>
      </c>
      <c r="I164" s="96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1"/>
      <c r="BC164" t="s">
        <v>80</v>
      </c>
      <c r="BD164" s="72">
        <v>4300</v>
      </c>
      <c r="BE164" s="94">
        <v>0.25</v>
      </c>
      <c r="BF164" s="94">
        <v>0.25</v>
      </c>
      <c r="BG164" s="94">
        <v>0.25</v>
      </c>
      <c r="BH164" s="94">
        <v>0.25</v>
      </c>
      <c r="BI164" s="74">
        <f>SUM(BE164:BH164)</f>
        <v>1</v>
      </c>
      <c r="BK164" s="72">
        <v>4300</v>
      </c>
      <c r="BL164" s="73">
        <f>+BK164*BE164</f>
        <v>1075</v>
      </c>
      <c r="BM164" s="73">
        <f>+BK164*BF164</f>
        <v>1075</v>
      </c>
      <c r="BN164" s="73">
        <f>+BK164*BG164</f>
        <v>1075</v>
      </c>
      <c r="BO164" s="73">
        <f>+BK164*BH164</f>
        <v>1075</v>
      </c>
      <c r="BP164" s="72"/>
      <c r="BQ164" s="71">
        <v>1.075E-3</v>
      </c>
      <c r="BR164" s="70">
        <f t="shared" si="5"/>
        <v>0</v>
      </c>
      <c r="BS164" s="70">
        <f t="shared" si="5"/>
        <v>1.075E-3</v>
      </c>
      <c r="BT164" s="70">
        <f t="shared" si="5"/>
        <v>0</v>
      </c>
      <c r="BU164" s="70">
        <f t="shared" si="5"/>
        <v>0</v>
      </c>
      <c r="BV164" s="69">
        <f>SUM(BR164:BU164)</f>
        <v>1.075E-3</v>
      </c>
      <c r="BX164" s="68">
        <f>SUM(BY164:CB164)</f>
        <v>1.075E-3</v>
      </c>
      <c r="BY164" s="68">
        <f>+(BR164/$BV$164)*$BQ$164</f>
        <v>0</v>
      </c>
      <c r="BZ164" s="68">
        <f>+(BS164/$BV$164)*$BQ$164</f>
        <v>1.075E-3</v>
      </c>
      <c r="CA164" s="68">
        <f>+(BT164/$BV$164)*$BQ$164</f>
        <v>0</v>
      </c>
      <c r="CB164" s="68">
        <f>+(BU164/$BV$164)*$BQ$164</f>
        <v>0</v>
      </c>
    </row>
    <row r="165" spans="1:80" ht="15" x14ac:dyDescent="0.25">
      <c r="A165" s="79" t="s">
        <v>79</v>
      </c>
      <c r="B165" s="77">
        <v>0</v>
      </c>
      <c r="C165" s="77">
        <v>0</v>
      </c>
      <c r="D165" s="77">
        <v>0</v>
      </c>
      <c r="E165" s="77">
        <v>0</v>
      </c>
      <c r="F165" s="77">
        <v>0</v>
      </c>
      <c r="G165" s="76">
        <v>0</v>
      </c>
      <c r="H165" s="76">
        <v>0</v>
      </c>
      <c r="I165" s="96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1"/>
      <c r="BC165" t="s">
        <v>78</v>
      </c>
      <c r="BD165" s="72">
        <v>4300</v>
      </c>
      <c r="BE165" s="94">
        <v>0.25</v>
      </c>
      <c r="BF165" s="94">
        <v>0.25</v>
      </c>
      <c r="BG165" s="94">
        <v>0.25</v>
      </c>
      <c r="BH165" s="94">
        <v>0.25</v>
      </c>
      <c r="BI165" s="74">
        <f>SUM(BE165:BH165)</f>
        <v>1</v>
      </c>
      <c r="BK165" s="72">
        <v>4300</v>
      </c>
      <c r="BL165" s="73">
        <f>+BK165*BE165</f>
        <v>1075</v>
      </c>
      <c r="BM165" s="73">
        <f>+BK165*BF165</f>
        <v>1075</v>
      </c>
      <c r="BN165" s="73">
        <f>+BK165*BG165</f>
        <v>1075</v>
      </c>
      <c r="BO165" s="73">
        <f>+BK165*BH165</f>
        <v>1075</v>
      </c>
      <c r="BP165" s="72"/>
      <c r="BQ165" s="71">
        <v>-22272</v>
      </c>
      <c r="BR165" s="70">
        <f t="shared" si="5"/>
        <v>0</v>
      </c>
      <c r="BS165" s="70">
        <f t="shared" si="5"/>
        <v>0</v>
      </c>
      <c r="BT165" s="70">
        <f t="shared" si="5"/>
        <v>0</v>
      </c>
      <c r="BU165" s="70">
        <f t="shared" si="5"/>
        <v>1.075E-3</v>
      </c>
      <c r="BV165" s="69">
        <f>SUM(BR165:BU165)</f>
        <v>1.075E-3</v>
      </c>
      <c r="BX165" s="68">
        <f>SUM(BY165:CB165)</f>
        <v>-22272</v>
      </c>
      <c r="BY165" s="68">
        <f>+(BR165/$BV$165)*$BQ$165</f>
        <v>0</v>
      </c>
      <c r="BZ165" s="68">
        <f>+(BS165/$BV$165)*$BQ$165</f>
        <v>0</v>
      </c>
      <c r="CA165" s="68">
        <f>+(BT165/$BV$165)*$BQ$165</f>
        <v>0</v>
      </c>
      <c r="CB165" s="68">
        <f>+(BU165/$BV$165)*$BQ$165</f>
        <v>-22272</v>
      </c>
    </row>
    <row r="166" spans="1:80" ht="15" x14ac:dyDescent="0.25">
      <c r="A166" s="79" t="s">
        <v>77</v>
      </c>
      <c r="B166" s="77">
        <v>0</v>
      </c>
      <c r="C166" s="77">
        <v>0</v>
      </c>
      <c r="D166" s="77">
        <v>0</v>
      </c>
      <c r="E166" s="77">
        <v>0</v>
      </c>
      <c r="F166" s="77">
        <v>0</v>
      </c>
      <c r="G166" s="76">
        <v>0</v>
      </c>
      <c r="H166" s="76">
        <v>0</v>
      </c>
      <c r="I166" s="96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1"/>
      <c r="BC166" t="s">
        <v>76</v>
      </c>
      <c r="BD166" s="72">
        <v>4300</v>
      </c>
      <c r="BE166" s="94">
        <v>0.25</v>
      </c>
      <c r="BF166" s="94">
        <v>0.25</v>
      </c>
      <c r="BG166" s="94">
        <v>0.25</v>
      </c>
      <c r="BH166" s="94">
        <v>0.25</v>
      </c>
      <c r="BI166" s="74">
        <f>SUM(BE166:BH166)</f>
        <v>1</v>
      </c>
      <c r="BK166" s="72">
        <v>4300</v>
      </c>
      <c r="BL166" s="73">
        <f>+BK166*BE166</f>
        <v>1075</v>
      </c>
      <c r="BM166" s="73">
        <f>+BK166*BF166</f>
        <v>1075</v>
      </c>
      <c r="BN166" s="73">
        <f>+BK166*BG166</f>
        <v>1075</v>
      </c>
      <c r="BO166" s="73">
        <f>+BK166*BH166</f>
        <v>1075</v>
      </c>
      <c r="BP166" s="72"/>
      <c r="BQ166" s="71">
        <v>-79808</v>
      </c>
      <c r="BR166" s="70">
        <f t="shared" si="5"/>
        <v>0</v>
      </c>
      <c r="BS166" s="70">
        <f t="shared" si="5"/>
        <v>0</v>
      </c>
      <c r="BT166" s="70">
        <f t="shared" si="5"/>
        <v>0</v>
      </c>
      <c r="BU166" s="70">
        <f t="shared" si="5"/>
        <v>1.075E-3</v>
      </c>
      <c r="BV166" s="69">
        <f>SUM(BR166:BU166)</f>
        <v>1.075E-3</v>
      </c>
      <c r="BX166" s="68">
        <f>SUM(BY166:CB166)</f>
        <v>-79808</v>
      </c>
      <c r="BY166" s="68">
        <f>+(BR166/$BV$166)*$BQ$166</f>
        <v>0</v>
      </c>
      <c r="BZ166" s="68">
        <f>+(BS166/$BV$166)*$BQ$166</f>
        <v>0</v>
      </c>
      <c r="CA166" s="68">
        <f>+(BT166/$BV$166)*$BQ$166</f>
        <v>0</v>
      </c>
      <c r="CB166" s="68">
        <f>+(BU166/$BV$166)*$BQ$166</f>
        <v>-79808</v>
      </c>
    </row>
    <row r="167" spans="1:80" ht="15" x14ac:dyDescent="0.25">
      <c r="A167" s="78" t="s">
        <v>75</v>
      </c>
      <c r="B167" s="77">
        <v>0</v>
      </c>
      <c r="C167" s="77">
        <v>0</v>
      </c>
      <c r="D167" s="77">
        <v>0</v>
      </c>
      <c r="E167" s="77">
        <v>0</v>
      </c>
      <c r="F167" s="77">
        <v>0</v>
      </c>
      <c r="G167" s="76">
        <v>0</v>
      </c>
      <c r="H167" s="76">
        <v>0</v>
      </c>
      <c r="I167" s="96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1"/>
      <c r="BC167" t="s">
        <v>74</v>
      </c>
      <c r="BD167" s="72">
        <v>4300</v>
      </c>
      <c r="BE167" s="94">
        <v>0.25</v>
      </c>
      <c r="BF167" s="94">
        <v>0.25</v>
      </c>
      <c r="BG167" s="94">
        <v>0.25</v>
      </c>
      <c r="BH167" s="94">
        <v>0.25</v>
      </c>
      <c r="BI167" s="74">
        <f>SUM(BE167:BH167)</f>
        <v>1</v>
      </c>
      <c r="BK167" s="72">
        <v>4300</v>
      </c>
      <c r="BL167" s="73">
        <f>+BK167*BE167</f>
        <v>1075</v>
      </c>
      <c r="BM167" s="73">
        <f>+BK167*BF167</f>
        <v>1075</v>
      </c>
      <c r="BN167" s="73">
        <f>+BK167*BG167</f>
        <v>1075</v>
      </c>
      <c r="BO167" s="73">
        <f>+BK167*BH167</f>
        <v>1075</v>
      </c>
      <c r="BP167" s="72"/>
      <c r="BQ167" s="71">
        <v>-79808</v>
      </c>
      <c r="BR167" s="70">
        <f t="shared" si="5"/>
        <v>0</v>
      </c>
      <c r="BS167" s="70">
        <f t="shared" si="5"/>
        <v>0</v>
      </c>
      <c r="BT167" s="70">
        <f t="shared" si="5"/>
        <v>0</v>
      </c>
      <c r="BU167" s="70">
        <f t="shared" si="5"/>
        <v>1.075E-3</v>
      </c>
      <c r="BV167" s="69">
        <f>SUM(BR167:BU167)</f>
        <v>1.075E-3</v>
      </c>
      <c r="BX167" s="68">
        <f>SUM(BY167:CB167)</f>
        <v>-79808</v>
      </c>
      <c r="BY167" s="68">
        <f>+(BR167/$BV$167)*$BQ$167</f>
        <v>0</v>
      </c>
      <c r="BZ167" s="68">
        <f>+(BS167/$BV$167)*$BQ$167</f>
        <v>0</v>
      </c>
      <c r="CA167" s="68">
        <f>+(BT167/$BV$167)*$BQ$167</f>
        <v>0</v>
      </c>
      <c r="CB167" s="68">
        <f>+(BU167/$BV$167)*$BQ$167</f>
        <v>-79808</v>
      </c>
    </row>
    <row r="168" spans="1:80" ht="15" x14ac:dyDescent="0.25">
      <c r="A168" s="66" t="s">
        <v>73</v>
      </c>
      <c r="B168" s="65">
        <v>0</v>
      </c>
      <c r="C168" s="65">
        <v>0</v>
      </c>
      <c r="D168" s="65">
        <v>0</v>
      </c>
      <c r="E168" s="65">
        <v>0</v>
      </c>
      <c r="F168" s="65">
        <v>0</v>
      </c>
      <c r="G168" s="64">
        <v>0</v>
      </c>
      <c r="H168" s="64">
        <v>0</v>
      </c>
      <c r="I168" s="6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1"/>
      <c r="BK168">
        <v>770</v>
      </c>
      <c r="BL168" t="s">
        <v>72</v>
      </c>
      <c r="BR168">
        <v>25</v>
      </c>
    </row>
    <row r="169" spans="1:80" ht="15" x14ac:dyDescent="0.25">
      <c r="A169" s="66" t="s">
        <v>71</v>
      </c>
      <c r="B169" s="65">
        <v>0</v>
      </c>
      <c r="C169" s="65">
        <v>0</v>
      </c>
      <c r="D169" s="65">
        <v>0</v>
      </c>
      <c r="E169" s="65">
        <v>0</v>
      </c>
      <c r="F169" s="65">
        <v>0</v>
      </c>
      <c r="G169" s="64"/>
      <c r="H169" s="64">
        <v>0</v>
      </c>
      <c r="I169" s="6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1"/>
      <c r="BK169">
        <v>771</v>
      </c>
      <c r="BR169">
        <v>38</v>
      </c>
    </row>
    <row r="170" spans="1:80" ht="15" x14ac:dyDescent="0.25">
      <c r="A170" s="63"/>
      <c r="B170" s="61"/>
      <c r="C170" s="61"/>
      <c r="D170" s="61"/>
      <c r="E170" s="61"/>
      <c r="F170" s="61"/>
      <c r="G170" s="61"/>
      <c r="H170" s="61"/>
      <c r="I170" s="6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1"/>
      <c r="BK170">
        <v>772</v>
      </c>
      <c r="BR170">
        <v>51</v>
      </c>
    </row>
    <row r="171" spans="1:80" ht="27" customHeight="1" x14ac:dyDescent="0.25">
      <c r="A171" s="62" t="s">
        <v>50</v>
      </c>
      <c r="B171" s="61">
        <v>0</v>
      </c>
      <c r="C171" s="61"/>
      <c r="D171" s="61"/>
      <c r="E171" s="61"/>
      <c r="F171" s="61"/>
      <c r="G171" s="61"/>
      <c r="H171" s="61"/>
      <c r="I171" s="6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1"/>
      <c r="BK171">
        <v>773</v>
      </c>
      <c r="BR171">
        <v>64</v>
      </c>
    </row>
    <row r="172" spans="1:80" ht="15" x14ac:dyDescent="0.25">
      <c r="A172" s="63"/>
      <c r="B172" s="61"/>
      <c r="C172" s="61"/>
      <c r="D172" s="61"/>
      <c r="E172" s="61"/>
      <c r="F172" s="61"/>
      <c r="G172" s="61"/>
      <c r="H172" s="61"/>
      <c r="I172" s="6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1"/>
      <c r="BK172">
        <v>774</v>
      </c>
      <c r="BR172">
        <v>77</v>
      </c>
    </row>
    <row r="173" spans="1:80" ht="18.75" x14ac:dyDescent="0.25">
      <c r="A173" s="93" t="s">
        <v>49</v>
      </c>
      <c r="B173" s="252" t="s">
        <v>103</v>
      </c>
      <c r="C173" s="253"/>
      <c r="D173" s="253"/>
      <c r="E173" s="253"/>
      <c r="F173" s="253"/>
      <c r="G173" s="254"/>
      <c r="H173" s="255"/>
      <c r="I173" s="6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1"/>
      <c r="BC173" t="s">
        <v>49</v>
      </c>
      <c r="BQ173" s="87" t="s">
        <v>90</v>
      </c>
      <c r="BR173" s="86">
        <v>1</v>
      </c>
      <c r="BS173" s="86">
        <v>2</v>
      </c>
      <c r="BT173" s="86">
        <v>3</v>
      </c>
      <c r="BU173" s="86">
        <v>4</v>
      </c>
    </row>
    <row r="174" spans="1:80" ht="15" x14ac:dyDescent="0.25">
      <c r="A174" s="92"/>
      <c r="B174" s="91">
        <v>1</v>
      </c>
      <c r="C174" s="91">
        <v>2</v>
      </c>
      <c r="D174" s="91">
        <v>3</v>
      </c>
      <c r="E174" s="91">
        <v>4</v>
      </c>
      <c r="F174" s="91" t="s">
        <v>102</v>
      </c>
      <c r="G174" s="91" t="s">
        <v>101</v>
      </c>
      <c r="H174" s="90" t="s">
        <v>100</v>
      </c>
      <c r="I174" s="6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1"/>
      <c r="BQ174" t="s">
        <v>99</v>
      </c>
    </row>
    <row r="175" spans="1:80" ht="15" x14ac:dyDescent="0.25">
      <c r="A175" s="89" t="s">
        <v>98</v>
      </c>
      <c r="B175" s="84">
        <v>0</v>
      </c>
      <c r="C175" s="84">
        <v>0</v>
      </c>
      <c r="D175" s="84">
        <v>0</v>
      </c>
      <c r="E175" s="84">
        <v>0</v>
      </c>
      <c r="F175" s="84">
        <v>0</v>
      </c>
      <c r="G175" s="83">
        <v>0</v>
      </c>
      <c r="H175" s="83">
        <v>0</v>
      </c>
      <c r="I175" s="6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1"/>
      <c r="BP175" s="82" t="s">
        <v>82</v>
      </c>
      <c r="BR175" s="88">
        <v>9.9999999999999995E-7</v>
      </c>
      <c r="BS175" s="88">
        <v>0</v>
      </c>
      <c r="BT175" s="88">
        <v>0</v>
      </c>
      <c r="BU175" s="88">
        <v>0</v>
      </c>
    </row>
    <row r="176" spans="1:80" ht="15" x14ac:dyDescent="0.25">
      <c r="A176" s="89" t="s">
        <v>97</v>
      </c>
      <c r="B176" s="84">
        <v>0</v>
      </c>
      <c r="C176" s="84">
        <v>0</v>
      </c>
      <c r="D176" s="84">
        <v>0</v>
      </c>
      <c r="E176" s="84">
        <v>0</v>
      </c>
      <c r="F176" s="84">
        <v>0</v>
      </c>
      <c r="G176" s="83">
        <v>0</v>
      </c>
      <c r="H176" s="83">
        <v>0</v>
      </c>
      <c r="I176" s="6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1"/>
      <c r="BD176">
        <v>28</v>
      </c>
      <c r="BP176" s="82" t="s">
        <v>80</v>
      </c>
      <c r="BR176" s="88">
        <v>0</v>
      </c>
      <c r="BS176" s="88">
        <v>9.9999999999999995E-7</v>
      </c>
      <c r="BT176" s="88">
        <v>0</v>
      </c>
      <c r="BU176" s="88">
        <v>0</v>
      </c>
    </row>
    <row r="177" spans="1:80" ht="15" x14ac:dyDescent="0.25">
      <c r="A177" s="66" t="s">
        <v>96</v>
      </c>
      <c r="B177" s="65">
        <v>0</v>
      </c>
      <c r="C177" s="65">
        <v>0</v>
      </c>
      <c r="D177" s="65">
        <v>0</v>
      </c>
      <c r="E177" s="65">
        <v>0</v>
      </c>
      <c r="F177" s="65">
        <v>0</v>
      </c>
      <c r="G177" s="64">
        <v>0</v>
      </c>
      <c r="H177" s="64">
        <v>0</v>
      </c>
      <c r="I177" s="6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1"/>
      <c r="BD177">
        <v>41</v>
      </c>
      <c r="BP177" s="82" t="s">
        <v>78</v>
      </c>
      <c r="BR177" s="88">
        <v>0</v>
      </c>
      <c r="BS177" s="88">
        <v>0</v>
      </c>
      <c r="BT177" s="88">
        <v>0</v>
      </c>
      <c r="BU177" s="88">
        <v>9.9999999999999995E-7</v>
      </c>
    </row>
    <row r="178" spans="1:80" ht="15" x14ac:dyDescent="0.25">
      <c r="A178" s="85" t="s">
        <v>95</v>
      </c>
      <c r="B178" s="84">
        <v>0</v>
      </c>
      <c r="C178" s="84">
        <v>0</v>
      </c>
      <c r="D178" s="84">
        <v>0</v>
      </c>
      <c r="E178" s="84">
        <v>0</v>
      </c>
      <c r="F178" s="84">
        <v>0</v>
      </c>
      <c r="G178" s="83">
        <v>0</v>
      </c>
      <c r="H178" s="83">
        <v>0</v>
      </c>
      <c r="I178" s="6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1"/>
      <c r="BD178">
        <v>54</v>
      </c>
      <c r="BP178" s="82" t="s">
        <v>76</v>
      </c>
      <c r="BR178" s="88">
        <v>0</v>
      </c>
      <c r="BS178" s="88">
        <v>0</v>
      </c>
      <c r="BT178" s="88">
        <v>0</v>
      </c>
      <c r="BU178" s="88">
        <v>9.9999999999999995E-7</v>
      </c>
    </row>
    <row r="179" spans="1:80" ht="15" x14ac:dyDescent="0.25">
      <c r="A179" s="85" t="s">
        <v>94</v>
      </c>
      <c r="B179" s="84">
        <v>0</v>
      </c>
      <c r="C179" s="84">
        <v>0</v>
      </c>
      <c r="D179" s="84">
        <v>0</v>
      </c>
      <c r="E179" s="84">
        <v>0</v>
      </c>
      <c r="F179" s="84">
        <v>0</v>
      </c>
      <c r="G179" s="83">
        <v>0</v>
      </c>
      <c r="H179" s="83">
        <v>0</v>
      </c>
      <c r="I179" s="6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1"/>
      <c r="BD179">
        <v>67</v>
      </c>
      <c r="BP179" s="82" t="s">
        <v>74</v>
      </c>
      <c r="BR179" s="88">
        <v>0</v>
      </c>
      <c r="BS179" s="88">
        <v>0</v>
      </c>
      <c r="BT179" s="88">
        <v>0</v>
      </c>
      <c r="BU179" s="88">
        <v>9.9999999999999995E-7</v>
      </c>
    </row>
    <row r="180" spans="1:80" ht="15" x14ac:dyDescent="0.25">
      <c r="A180" s="85" t="s">
        <v>93</v>
      </c>
      <c r="B180" s="84">
        <v>0</v>
      </c>
      <c r="C180" s="84">
        <v>0</v>
      </c>
      <c r="D180" s="84">
        <v>0</v>
      </c>
      <c r="E180" s="84">
        <v>0</v>
      </c>
      <c r="F180" s="84">
        <v>0</v>
      </c>
      <c r="G180" s="83">
        <v>0</v>
      </c>
      <c r="H180" s="83">
        <v>0</v>
      </c>
      <c r="I180" s="6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1"/>
      <c r="BD180">
        <v>80</v>
      </c>
    </row>
    <row r="181" spans="1:80" ht="15" x14ac:dyDescent="0.25">
      <c r="A181" s="85" t="s">
        <v>92</v>
      </c>
      <c r="B181" s="84">
        <v>0</v>
      </c>
      <c r="C181" s="84">
        <v>0</v>
      </c>
      <c r="D181" s="84">
        <v>0</v>
      </c>
      <c r="E181" s="84">
        <v>0</v>
      </c>
      <c r="F181" s="84">
        <v>0</v>
      </c>
      <c r="G181" s="83">
        <v>0</v>
      </c>
      <c r="H181" s="83">
        <v>0</v>
      </c>
      <c r="I181" s="6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1"/>
      <c r="BD181" s="87" t="s">
        <v>90</v>
      </c>
      <c r="BE181" s="86">
        <v>1</v>
      </c>
      <c r="BF181" s="86">
        <v>2</v>
      </c>
      <c r="BG181" s="86">
        <v>3</v>
      </c>
      <c r="BH181" s="86">
        <v>4</v>
      </c>
      <c r="BK181" s="87" t="s">
        <v>90</v>
      </c>
      <c r="BL181" s="86">
        <v>1</v>
      </c>
      <c r="BM181" s="86">
        <v>2</v>
      </c>
      <c r="BN181" s="86">
        <v>3</v>
      </c>
      <c r="BO181" s="86">
        <v>4</v>
      </c>
    </row>
    <row r="182" spans="1:80" ht="15" x14ac:dyDescent="0.25">
      <c r="A182" s="85" t="s">
        <v>91</v>
      </c>
      <c r="B182" s="84">
        <v>0</v>
      </c>
      <c r="C182" s="84">
        <v>0</v>
      </c>
      <c r="D182" s="84">
        <v>0</v>
      </c>
      <c r="E182" s="84">
        <v>0</v>
      </c>
      <c r="F182" s="84">
        <v>0</v>
      </c>
      <c r="G182" s="83">
        <v>0</v>
      </c>
      <c r="H182" s="83">
        <v>0</v>
      </c>
      <c r="I182" s="6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1"/>
      <c r="BQ182" s="87" t="s">
        <v>90</v>
      </c>
      <c r="BR182" s="86">
        <v>1</v>
      </c>
      <c r="BS182" s="86">
        <v>2</v>
      </c>
      <c r="BT182" s="86">
        <v>3</v>
      </c>
      <c r="BU182" s="86">
        <v>4</v>
      </c>
      <c r="BX182" s="87" t="s">
        <v>90</v>
      </c>
      <c r="BY182" s="86">
        <v>1</v>
      </c>
      <c r="BZ182" s="86">
        <v>2</v>
      </c>
      <c r="CA182" s="86">
        <v>3</v>
      </c>
      <c r="CB182" s="86">
        <v>4</v>
      </c>
    </row>
    <row r="183" spans="1:80" ht="15" x14ac:dyDescent="0.25">
      <c r="A183" s="85" t="s">
        <v>89</v>
      </c>
      <c r="B183" s="84">
        <v>0</v>
      </c>
      <c r="C183" s="84">
        <v>0</v>
      </c>
      <c r="D183" s="84">
        <v>0</v>
      </c>
      <c r="E183" s="84">
        <v>0</v>
      </c>
      <c r="F183" s="84">
        <v>0</v>
      </c>
      <c r="G183" s="83">
        <v>0</v>
      </c>
      <c r="H183" s="83">
        <v>0</v>
      </c>
      <c r="I183" s="6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1"/>
      <c r="BD183" t="s">
        <v>88</v>
      </c>
      <c r="BK183" t="s">
        <v>87</v>
      </c>
      <c r="BQ183" s="82" t="s">
        <v>86</v>
      </c>
      <c r="BR183" s="81" t="s">
        <v>85</v>
      </c>
      <c r="BS183" s="81"/>
      <c r="BT183" s="81"/>
      <c r="BU183" s="81"/>
      <c r="BV183" s="80" t="s">
        <v>84</v>
      </c>
    </row>
    <row r="184" spans="1:80" ht="15" x14ac:dyDescent="0.25">
      <c r="A184" s="79" t="s">
        <v>83</v>
      </c>
      <c r="B184" s="77">
        <v>0</v>
      </c>
      <c r="C184" s="77">
        <v>0</v>
      </c>
      <c r="D184" s="77">
        <v>0</v>
      </c>
      <c r="E184" s="77">
        <v>0</v>
      </c>
      <c r="F184" s="77">
        <v>0</v>
      </c>
      <c r="G184" s="76">
        <v>0</v>
      </c>
      <c r="H184" s="76">
        <v>0</v>
      </c>
      <c r="I184" s="6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1"/>
      <c r="BC184" t="s">
        <v>82</v>
      </c>
      <c r="BD184" s="72">
        <v>3902.25</v>
      </c>
      <c r="BE184" s="94">
        <v>0.24242424242424243</v>
      </c>
      <c r="BF184" s="94">
        <v>0.26170798898071623</v>
      </c>
      <c r="BG184" s="94">
        <v>0.26170798898071623</v>
      </c>
      <c r="BH184" s="94">
        <v>0.23415977961432508</v>
      </c>
      <c r="BI184" s="74">
        <f>SUM(BE184:BH184)</f>
        <v>1</v>
      </c>
      <c r="BK184" s="72">
        <v>3902.25</v>
      </c>
      <c r="BL184" s="73">
        <f>+BK184*BE184</f>
        <v>946</v>
      </c>
      <c r="BM184" s="73">
        <f>+BK184*BF184</f>
        <v>1021.2499999999999</v>
      </c>
      <c r="BN184" s="73">
        <f>+BK184*BG184</f>
        <v>1021.2499999999999</v>
      </c>
      <c r="BO184" s="73">
        <f>+BK184*BH184</f>
        <v>913.75</v>
      </c>
      <c r="BP184" s="72"/>
      <c r="BQ184" s="71">
        <v>-79605.899999999994</v>
      </c>
      <c r="BR184" s="70">
        <f t="shared" ref="BR184:BU188" si="6">(IF((BR175&gt;0),(BR175),(0)))*BL184</f>
        <v>9.4600000000000001E-4</v>
      </c>
      <c r="BS184" s="70">
        <f t="shared" si="6"/>
        <v>0</v>
      </c>
      <c r="BT184" s="70">
        <f t="shared" si="6"/>
        <v>0</v>
      </c>
      <c r="BU184" s="70">
        <f t="shared" si="6"/>
        <v>0</v>
      </c>
      <c r="BV184" s="69">
        <f>SUM(BR184:BU184)</f>
        <v>9.4600000000000001E-4</v>
      </c>
      <c r="BX184" s="68">
        <f>SUM(BY184:CB184)</f>
        <v>-79605.899999999994</v>
      </c>
      <c r="BY184" s="67">
        <f>+(BR184/$BV$184)*$BQ$184</f>
        <v>-79605.899999999994</v>
      </c>
      <c r="BZ184" s="67">
        <f>+(BS184/$BV$184)*$BQ$184</f>
        <v>0</v>
      </c>
      <c r="CA184" s="67">
        <f>+(BT184/$BV$184)*$BQ$184</f>
        <v>0</v>
      </c>
      <c r="CB184" s="67">
        <f>+(BU184/$BV$184)*$BQ$184</f>
        <v>0</v>
      </c>
    </row>
    <row r="185" spans="1:80" ht="15" x14ac:dyDescent="0.25">
      <c r="A185" s="79" t="s">
        <v>81</v>
      </c>
      <c r="B185" s="77">
        <v>0</v>
      </c>
      <c r="C185" s="77">
        <v>0</v>
      </c>
      <c r="D185" s="77">
        <v>0</v>
      </c>
      <c r="E185" s="77">
        <v>0</v>
      </c>
      <c r="F185" s="77">
        <v>0</v>
      </c>
      <c r="G185" s="76">
        <v>0</v>
      </c>
      <c r="H185" s="76">
        <v>0</v>
      </c>
      <c r="I185" s="6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1"/>
      <c r="BC185" t="s">
        <v>80</v>
      </c>
      <c r="BD185" s="72">
        <v>3902.25</v>
      </c>
      <c r="BE185" s="94">
        <v>0.24242424242424243</v>
      </c>
      <c r="BF185" s="94">
        <v>0.26170798898071623</v>
      </c>
      <c r="BG185" s="94">
        <v>0.26170798898071623</v>
      </c>
      <c r="BH185" s="94">
        <v>0.23415977961432508</v>
      </c>
      <c r="BI185" s="74">
        <f>SUM(BE185:BH185)</f>
        <v>1</v>
      </c>
      <c r="BK185" s="72">
        <v>3902.25</v>
      </c>
      <c r="BL185" s="73">
        <f>+BK185*BE185</f>
        <v>946</v>
      </c>
      <c r="BM185" s="73">
        <f>+BK185*BF185</f>
        <v>1021.2499999999999</v>
      </c>
      <c r="BN185" s="73">
        <f>+BK185*BG185</f>
        <v>1021.2499999999999</v>
      </c>
      <c r="BO185" s="73">
        <f>+BK185*BH185</f>
        <v>913.75</v>
      </c>
      <c r="BP185" s="72"/>
      <c r="BQ185" s="71">
        <v>1.02125E-3</v>
      </c>
      <c r="BR185" s="70">
        <f t="shared" si="6"/>
        <v>0</v>
      </c>
      <c r="BS185" s="70">
        <f t="shared" si="6"/>
        <v>1.0212499999999998E-3</v>
      </c>
      <c r="BT185" s="70">
        <f t="shared" si="6"/>
        <v>0</v>
      </c>
      <c r="BU185" s="70">
        <f t="shared" si="6"/>
        <v>0</v>
      </c>
      <c r="BV185" s="69">
        <f>SUM(BR185:BU185)</f>
        <v>1.0212499999999998E-3</v>
      </c>
      <c r="BX185" s="68">
        <f>SUM(BY185:CB185)</f>
        <v>1.02125E-3</v>
      </c>
      <c r="BY185" s="67">
        <f>+(BR185/$BV$185)*$BQ$185</f>
        <v>0</v>
      </c>
      <c r="BZ185" s="67">
        <f>+(BS185/$BV$185)*$BQ$185</f>
        <v>1.02125E-3</v>
      </c>
      <c r="CA185" s="67">
        <f>+(BT185/$BV$185)*$BQ$185</f>
        <v>0</v>
      </c>
      <c r="CB185" s="67">
        <f>+(BU185/$BV$185)*$BQ$185</f>
        <v>0</v>
      </c>
    </row>
    <row r="186" spans="1:80" ht="15" x14ac:dyDescent="0.25">
      <c r="A186" s="79" t="s">
        <v>79</v>
      </c>
      <c r="B186" s="77">
        <v>0</v>
      </c>
      <c r="C186" s="77">
        <v>0</v>
      </c>
      <c r="D186" s="77">
        <v>0</v>
      </c>
      <c r="E186" s="77">
        <v>0</v>
      </c>
      <c r="F186" s="77">
        <v>0</v>
      </c>
      <c r="G186" s="76">
        <v>0</v>
      </c>
      <c r="H186" s="76">
        <v>0</v>
      </c>
      <c r="I186" s="6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1"/>
      <c r="BC186" t="s">
        <v>78</v>
      </c>
      <c r="BD186" s="72">
        <v>3902.25</v>
      </c>
      <c r="BE186" s="94">
        <v>0.24242424242424243</v>
      </c>
      <c r="BF186" s="94">
        <v>0.26170798898071623</v>
      </c>
      <c r="BG186" s="94">
        <v>0.26170798898071623</v>
      </c>
      <c r="BH186" s="94">
        <v>0.23415977961432508</v>
      </c>
      <c r="BI186" s="74">
        <f>SUM(BE186:BH186)</f>
        <v>1</v>
      </c>
      <c r="BK186" s="72">
        <v>3902.25</v>
      </c>
      <c r="BL186" s="73">
        <f>+BK186*BE186</f>
        <v>946</v>
      </c>
      <c r="BM186" s="73">
        <f>+BK186*BF186</f>
        <v>1021.2499999999999</v>
      </c>
      <c r="BN186" s="73">
        <f>+BK186*BG186</f>
        <v>1021.2499999999999</v>
      </c>
      <c r="BO186" s="73">
        <f>+BK186*BH186</f>
        <v>913.75</v>
      </c>
      <c r="BP186" s="72"/>
      <c r="BQ186" s="71">
        <v>-79605.899999999994</v>
      </c>
      <c r="BR186" s="70">
        <f t="shared" si="6"/>
        <v>0</v>
      </c>
      <c r="BS186" s="70">
        <f t="shared" si="6"/>
        <v>0</v>
      </c>
      <c r="BT186" s="70">
        <f t="shared" si="6"/>
        <v>0</v>
      </c>
      <c r="BU186" s="70">
        <f t="shared" si="6"/>
        <v>9.1374999999999996E-4</v>
      </c>
      <c r="BV186" s="69">
        <f>SUM(BR186:BU186)</f>
        <v>9.1374999999999996E-4</v>
      </c>
      <c r="BX186" s="68">
        <f>SUM(BY186:CB186)</f>
        <v>-79605.899999999994</v>
      </c>
      <c r="BY186" s="67">
        <f>+(BR186/$BV$186)*$BQ$186</f>
        <v>0</v>
      </c>
      <c r="BZ186" s="67">
        <f>+(BS186/$BV$186)*$BQ$186</f>
        <v>0</v>
      </c>
      <c r="CA186" s="67">
        <f>+(BT186/$BV$186)*$BQ$186</f>
        <v>0</v>
      </c>
      <c r="CB186" s="67">
        <f>+(BU186/$BV$186)*$BQ$186</f>
        <v>-79605.899999999994</v>
      </c>
    </row>
    <row r="187" spans="1:80" ht="15" x14ac:dyDescent="0.25">
      <c r="A187" s="79" t="s">
        <v>77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76">
        <v>0</v>
      </c>
      <c r="H187" s="76">
        <v>0</v>
      </c>
      <c r="I187" s="6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1"/>
      <c r="BC187" t="s">
        <v>76</v>
      </c>
      <c r="BD187" s="72">
        <v>3902.25</v>
      </c>
      <c r="BE187" s="94">
        <v>0.24242424242424243</v>
      </c>
      <c r="BF187" s="94">
        <v>0.26170798898071623</v>
      </c>
      <c r="BG187" s="94">
        <v>0.26170798898071623</v>
      </c>
      <c r="BH187" s="94">
        <v>0.23415977961432508</v>
      </c>
      <c r="BI187" s="74">
        <f>SUM(BE187:BH187)</f>
        <v>1</v>
      </c>
      <c r="BK187" s="72">
        <v>3902.25</v>
      </c>
      <c r="BL187" s="73">
        <f>+BK187*BE187</f>
        <v>946</v>
      </c>
      <c r="BM187" s="73">
        <f>+BK187*BF187</f>
        <v>1021.2499999999999</v>
      </c>
      <c r="BN187" s="73">
        <f>+BK187*BG187</f>
        <v>1021.2499999999999</v>
      </c>
      <c r="BO187" s="73">
        <f>+BK187*BH187</f>
        <v>913.75</v>
      </c>
      <c r="BP187" s="72"/>
      <c r="BQ187" s="71">
        <v>-84912.960000000006</v>
      </c>
      <c r="BR187" s="70">
        <f t="shared" si="6"/>
        <v>0</v>
      </c>
      <c r="BS187" s="70">
        <f t="shared" si="6"/>
        <v>0</v>
      </c>
      <c r="BT187" s="70">
        <f t="shared" si="6"/>
        <v>0</v>
      </c>
      <c r="BU187" s="70">
        <f t="shared" si="6"/>
        <v>9.1374999999999996E-4</v>
      </c>
      <c r="BV187" s="69">
        <f>SUM(BR187:BU187)</f>
        <v>9.1374999999999996E-4</v>
      </c>
      <c r="BX187" s="68">
        <f>SUM(BY187:CB187)</f>
        <v>-84912.960000000006</v>
      </c>
      <c r="BY187" s="67">
        <f>+(BR187/$BV$187)*$BQ$187</f>
        <v>0</v>
      </c>
      <c r="BZ187" s="67">
        <f>+(BS187/$BV$187)*$BQ$187</f>
        <v>0</v>
      </c>
      <c r="CA187" s="67">
        <f>+(BT187/$BV$187)*$BQ$187</f>
        <v>0</v>
      </c>
      <c r="CB187" s="67">
        <f>+(BU187/$BV$187)*$BQ$187</f>
        <v>-84912.960000000006</v>
      </c>
    </row>
    <row r="188" spans="1:80" ht="15" x14ac:dyDescent="0.25">
      <c r="A188" s="78" t="s">
        <v>75</v>
      </c>
      <c r="B188" s="77">
        <v>0</v>
      </c>
      <c r="C188" s="77">
        <v>0</v>
      </c>
      <c r="D188" s="77">
        <v>0</v>
      </c>
      <c r="E188" s="77">
        <v>0</v>
      </c>
      <c r="F188" s="77">
        <v>0</v>
      </c>
      <c r="G188" s="76">
        <v>0</v>
      </c>
      <c r="H188" s="76">
        <v>0</v>
      </c>
      <c r="I188" s="6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1"/>
      <c r="BC188" t="s">
        <v>74</v>
      </c>
      <c r="BD188" s="72">
        <v>3902.25</v>
      </c>
      <c r="BE188" s="94">
        <v>0.24242424242424243</v>
      </c>
      <c r="BF188" s="94">
        <v>0.26170798898071623</v>
      </c>
      <c r="BG188" s="94">
        <v>0.26170798898071623</v>
      </c>
      <c r="BH188" s="94">
        <v>0.23415977961432508</v>
      </c>
      <c r="BI188" s="74">
        <f>SUM(BE188:BH188)</f>
        <v>1</v>
      </c>
      <c r="BK188" s="72">
        <v>3902.25</v>
      </c>
      <c r="BL188" s="73">
        <f>+BK188*BE188</f>
        <v>946</v>
      </c>
      <c r="BM188" s="73">
        <f>+BK188*BF188</f>
        <v>1021.2499999999999</v>
      </c>
      <c r="BN188" s="73">
        <f>+BK188*BG188</f>
        <v>1021.2499999999999</v>
      </c>
      <c r="BO188" s="73">
        <f>+BK188*BH188</f>
        <v>913.75</v>
      </c>
      <c r="BP188" s="72"/>
      <c r="BQ188" s="71">
        <v>-84912.960000000006</v>
      </c>
      <c r="BR188" s="70">
        <f t="shared" si="6"/>
        <v>0</v>
      </c>
      <c r="BS188" s="70">
        <f t="shared" si="6"/>
        <v>0</v>
      </c>
      <c r="BT188" s="70">
        <f t="shared" si="6"/>
        <v>0</v>
      </c>
      <c r="BU188" s="70">
        <f t="shared" si="6"/>
        <v>9.1374999999999996E-4</v>
      </c>
      <c r="BV188" s="69">
        <f>SUM(BR188:BU188)</f>
        <v>9.1374999999999996E-4</v>
      </c>
      <c r="BX188" s="68">
        <f>SUM(BY188:CB188)</f>
        <v>-84912.960000000006</v>
      </c>
      <c r="BY188" s="67">
        <f>+(BR188/$BV$188)*$BQ$188</f>
        <v>0</v>
      </c>
      <c r="BZ188" s="67">
        <f>+(BS188/$BV$188)*$BQ$188</f>
        <v>0</v>
      </c>
      <c r="CA188" s="67">
        <f>+(BT188/$BV$188)*$BQ$188</f>
        <v>0</v>
      </c>
      <c r="CB188" s="67">
        <f>+(BU188/$BV$188)*$BQ$188</f>
        <v>-84912.960000000006</v>
      </c>
    </row>
    <row r="189" spans="1:80" ht="15" x14ac:dyDescent="0.25">
      <c r="A189" s="66" t="s">
        <v>73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4">
        <v>0</v>
      </c>
      <c r="H189" s="64">
        <v>0</v>
      </c>
      <c r="I189" s="6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1"/>
      <c r="BD189">
        <v>422</v>
      </c>
      <c r="BE189">
        <v>27</v>
      </c>
      <c r="BK189">
        <v>770</v>
      </c>
      <c r="BL189" t="s">
        <v>72</v>
      </c>
      <c r="BQ189">
        <v>483</v>
      </c>
      <c r="BR189" t="s">
        <v>72</v>
      </c>
      <c r="BX189" t="s">
        <v>72</v>
      </c>
    </row>
    <row r="190" spans="1:80" ht="15" x14ac:dyDescent="0.25">
      <c r="A190" s="66" t="s">
        <v>71</v>
      </c>
      <c r="B190" s="65">
        <v>0</v>
      </c>
      <c r="C190" s="65">
        <v>0</v>
      </c>
      <c r="D190" s="65">
        <v>0</v>
      </c>
      <c r="E190" s="65">
        <v>0</v>
      </c>
      <c r="F190" s="65">
        <v>0</v>
      </c>
      <c r="G190" s="64"/>
      <c r="H190" s="64">
        <v>0</v>
      </c>
      <c r="I190" s="6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1"/>
      <c r="BD190">
        <v>423</v>
      </c>
      <c r="BE190">
        <v>40</v>
      </c>
      <c r="BK190">
        <v>771</v>
      </c>
      <c r="BQ190">
        <v>501</v>
      </c>
    </row>
    <row r="191" spans="1:80" ht="15" x14ac:dyDescent="0.25">
      <c r="A191" s="63"/>
      <c r="B191" s="61"/>
      <c r="C191" s="61"/>
      <c r="D191" s="61"/>
      <c r="E191" s="61"/>
      <c r="F191" s="61"/>
      <c r="G191" s="61"/>
      <c r="H191" s="61"/>
      <c r="I191" s="6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1"/>
      <c r="BD191">
        <v>424</v>
      </c>
      <c r="BE191">
        <v>53</v>
      </c>
      <c r="BK191">
        <v>772</v>
      </c>
      <c r="BQ191">
        <v>518</v>
      </c>
    </row>
    <row r="192" spans="1:80" ht="29.25" customHeight="1" x14ac:dyDescent="0.25">
      <c r="A192" s="62" t="s">
        <v>48</v>
      </c>
      <c r="B192" s="61">
        <v>0</v>
      </c>
      <c r="C192" s="61"/>
      <c r="D192" s="61"/>
      <c r="E192" s="61"/>
      <c r="F192" s="61"/>
      <c r="G192" s="61"/>
      <c r="H192" s="61"/>
      <c r="I192" s="6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1"/>
      <c r="BD192">
        <v>425</v>
      </c>
      <c r="BE192">
        <v>66</v>
      </c>
      <c r="BK192">
        <v>773</v>
      </c>
      <c r="BQ192">
        <v>535</v>
      </c>
    </row>
    <row r="193" spans="1:80" ht="15" x14ac:dyDescent="0.25">
      <c r="A193" s="63"/>
      <c r="B193" s="61"/>
      <c r="C193" s="61"/>
      <c r="D193" s="61"/>
      <c r="E193" s="61"/>
      <c r="F193" s="61"/>
      <c r="G193" s="61"/>
      <c r="H193" s="61"/>
      <c r="I193" s="6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1"/>
      <c r="BD193">
        <v>425</v>
      </c>
      <c r="BE193">
        <v>79</v>
      </c>
      <c r="BK193">
        <v>774</v>
      </c>
      <c r="BQ193">
        <v>552</v>
      </c>
    </row>
    <row r="194" spans="1:80" ht="18.75" x14ac:dyDescent="0.25">
      <c r="A194" s="93" t="s">
        <v>47</v>
      </c>
      <c r="B194" s="252" t="s">
        <v>103</v>
      </c>
      <c r="C194" s="253"/>
      <c r="D194" s="253"/>
      <c r="E194" s="253"/>
      <c r="F194" s="253"/>
      <c r="G194" s="254"/>
      <c r="H194" s="255"/>
      <c r="I194" s="6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1"/>
      <c r="BC194" t="s">
        <v>47</v>
      </c>
      <c r="BQ194" s="87" t="s">
        <v>90</v>
      </c>
      <c r="BR194" s="86">
        <v>1</v>
      </c>
      <c r="BS194" s="86">
        <v>2</v>
      </c>
      <c r="BT194" s="86">
        <v>3</v>
      </c>
      <c r="BU194" s="86">
        <v>4</v>
      </c>
    </row>
    <row r="195" spans="1:80" ht="15" x14ac:dyDescent="0.25">
      <c r="A195" s="92"/>
      <c r="B195" s="91">
        <v>1</v>
      </c>
      <c r="C195" s="91">
        <v>2</v>
      </c>
      <c r="D195" s="91">
        <v>3</v>
      </c>
      <c r="E195" s="91">
        <v>4</v>
      </c>
      <c r="F195" s="91" t="s">
        <v>102</v>
      </c>
      <c r="G195" s="91" t="s">
        <v>101</v>
      </c>
      <c r="H195" s="90" t="s">
        <v>100</v>
      </c>
      <c r="I195" s="6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1"/>
      <c r="BQ195" t="s">
        <v>99</v>
      </c>
    </row>
    <row r="196" spans="1:80" ht="15" x14ac:dyDescent="0.25">
      <c r="A196" s="89" t="s">
        <v>98</v>
      </c>
      <c r="B196" s="84">
        <v>0</v>
      </c>
      <c r="C196" s="84">
        <v>0</v>
      </c>
      <c r="D196" s="84">
        <v>0</v>
      </c>
      <c r="E196" s="84">
        <v>0</v>
      </c>
      <c r="F196" s="84">
        <v>0</v>
      </c>
      <c r="G196" s="83">
        <v>0</v>
      </c>
      <c r="H196" s="83">
        <v>0</v>
      </c>
      <c r="I196" s="6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1"/>
      <c r="BP196" s="82" t="s">
        <v>82</v>
      </c>
      <c r="BR196" s="88">
        <v>9.9999999999999995E-7</v>
      </c>
      <c r="BS196" s="88">
        <v>0</v>
      </c>
      <c r="BT196" s="88">
        <v>0</v>
      </c>
      <c r="BU196" s="88">
        <v>0</v>
      </c>
    </row>
    <row r="197" spans="1:80" ht="15" x14ac:dyDescent="0.25">
      <c r="A197" s="89" t="s">
        <v>97</v>
      </c>
      <c r="B197" s="84">
        <v>0</v>
      </c>
      <c r="C197" s="84">
        <v>0</v>
      </c>
      <c r="D197" s="84">
        <v>0</v>
      </c>
      <c r="E197" s="84">
        <v>0</v>
      </c>
      <c r="F197" s="84">
        <v>0</v>
      </c>
      <c r="G197" s="83">
        <v>0</v>
      </c>
      <c r="H197" s="83">
        <v>0</v>
      </c>
      <c r="I197" s="6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1"/>
      <c r="BD197">
        <v>28</v>
      </c>
      <c r="BP197" s="82" t="s">
        <v>80</v>
      </c>
      <c r="BR197" s="88">
        <v>0</v>
      </c>
      <c r="BS197" s="88">
        <v>9.9999999999999995E-7</v>
      </c>
      <c r="BT197" s="88">
        <v>0</v>
      </c>
      <c r="BU197" s="88">
        <v>0</v>
      </c>
    </row>
    <row r="198" spans="1:80" ht="15" x14ac:dyDescent="0.25">
      <c r="A198" s="66" t="s">
        <v>96</v>
      </c>
      <c r="B198" s="65">
        <v>0</v>
      </c>
      <c r="C198" s="65">
        <v>0</v>
      </c>
      <c r="D198" s="65">
        <v>0</v>
      </c>
      <c r="E198" s="65">
        <v>0</v>
      </c>
      <c r="F198" s="65">
        <v>0</v>
      </c>
      <c r="G198" s="64">
        <v>0</v>
      </c>
      <c r="H198" s="64">
        <v>0</v>
      </c>
      <c r="I198" s="6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1"/>
      <c r="BD198">
        <v>41</v>
      </c>
      <c r="BP198" s="82" t="s">
        <v>78</v>
      </c>
      <c r="BR198" s="88">
        <v>0</v>
      </c>
      <c r="BS198" s="88">
        <v>0</v>
      </c>
      <c r="BT198" s="88">
        <v>0</v>
      </c>
      <c r="BU198" s="88">
        <v>9.9999999999999995E-7</v>
      </c>
    </row>
    <row r="199" spans="1:80" ht="15" x14ac:dyDescent="0.25">
      <c r="A199" s="85" t="s">
        <v>95</v>
      </c>
      <c r="B199" s="84">
        <v>0</v>
      </c>
      <c r="C199" s="84">
        <v>0</v>
      </c>
      <c r="D199" s="84">
        <v>0</v>
      </c>
      <c r="E199" s="84">
        <v>0</v>
      </c>
      <c r="F199" s="84">
        <v>0</v>
      </c>
      <c r="G199" s="83">
        <v>0</v>
      </c>
      <c r="H199" s="83">
        <v>0</v>
      </c>
      <c r="I199" s="6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1"/>
      <c r="BD199">
        <v>54</v>
      </c>
      <c r="BP199" s="82" t="s">
        <v>76</v>
      </c>
      <c r="BR199" s="88">
        <v>0</v>
      </c>
      <c r="BS199" s="88">
        <v>0</v>
      </c>
      <c r="BT199" s="88">
        <v>0</v>
      </c>
      <c r="BU199" s="88">
        <v>9.9999999999999995E-7</v>
      </c>
    </row>
    <row r="200" spans="1:80" ht="15" x14ac:dyDescent="0.25">
      <c r="A200" s="85" t="s">
        <v>94</v>
      </c>
      <c r="B200" s="84">
        <v>0</v>
      </c>
      <c r="C200" s="84">
        <v>0</v>
      </c>
      <c r="D200" s="84">
        <v>0</v>
      </c>
      <c r="E200" s="84">
        <v>0</v>
      </c>
      <c r="F200" s="84">
        <v>0</v>
      </c>
      <c r="G200" s="83">
        <v>0</v>
      </c>
      <c r="H200" s="83">
        <v>0</v>
      </c>
      <c r="I200" s="6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1"/>
      <c r="BD200">
        <v>67</v>
      </c>
      <c r="BP200" s="82" t="s">
        <v>74</v>
      </c>
      <c r="BR200" s="88">
        <v>0</v>
      </c>
      <c r="BS200" s="88">
        <v>0</v>
      </c>
      <c r="BT200" s="88">
        <v>0</v>
      </c>
      <c r="BU200" s="88">
        <v>9.9999999999999995E-7</v>
      </c>
    </row>
    <row r="201" spans="1:80" ht="15" x14ac:dyDescent="0.25">
      <c r="A201" s="85" t="s">
        <v>93</v>
      </c>
      <c r="B201" s="84">
        <v>0</v>
      </c>
      <c r="C201" s="84">
        <v>0</v>
      </c>
      <c r="D201" s="84">
        <v>0</v>
      </c>
      <c r="E201" s="84">
        <v>0</v>
      </c>
      <c r="F201" s="84">
        <v>0</v>
      </c>
      <c r="G201" s="83">
        <v>0</v>
      </c>
      <c r="H201" s="83">
        <v>0</v>
      </c>
      <c r="I201" s="6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1"/>
      <c r="BD201">
        <v>80</v>
      </c>
    </row>
    <row r="202" spans="1:80" ht="15" x14ac:dyDescent="0.25">
      <c r="A202" s="85" t="s">
        <v>92</v>
      </c>
      <c r="B202" s="84">
        <v>0</v>
      </c>
      <c r="C202" s="84">
        <v>0</v>
      </c>
      <c r="D202" s="84">
        <v>0</v>
      </c>
      <c r="E202" s="84">
        <v>0</v>
      </c>
      <c r="F202" s="84">
        <v>0</v>
      </c>
      <c r="G202" s="83">
        <v>0</v>
      </c>
      <c r="H202" s="83">
        <v>0</v>
      </c>
      <c r="I202" s="6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1"/>
      <c r="BD202" s="87" t="s">
        <v>90</v>
      </c>
      <c r="BE202" s="86">
        <v>1</v>
      </c>
      <c r="BF202" s="86">
        <v>2</v>
      </c>
      <c r="BG202" s="86">
        <v>3</v>
      </c>
      <c r="BH202" s="86">
        <v>4</v>
      </c>
      <c r="BK202" s="87" t="s">
        <v>90</v>
      </c>
      <c r="BL202" s="86">
        <v>1</v>
      </c>
      <c r="BM202" s="86">
        <v>2</v>
      </c>
      <c r="BN202" s="86">
        <v>3</v>
      </c>
      <c r="BO202" s="86">
        <v>4</v>
      </c>
    </row>
    <row r="203" spans="1:80" ht="15" x14ac:dyDescent="0.25">
      <c r="A203" s="85" t="s">
        <v>91</v>
      </c>
      <c r="B203" s="84">
        <v>0</v>
      </c>
      <c r="C203" s="84">
        <v>0</v>
      </c>
      <c r="D203" s="84">
        <v>0</v>
      </c>
      <c r="E203" s="84">
        <v>0</v>
      </c>
      <c r="F203" s="84">
        <v>0</v>
      </c>
      <c r="G203" s="83">
        <v>0</v>
      </c>
      <c r="H203" s="83">
        <v>0</v>
      </c>
      <c r="I203" s="6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1"/>
      <c r="BQ203" s="87" t="s">
        <v>90</v>
      </c>
      <c r="BR203" s="86">
        <v>1</v>
      </c>
      <c r="BS203" s="86">
        <v>2</v>
      </c>
      <c r="BT203" s="86">
        <v>3</v>
      </c>
      <c r="BU203" s="86">
        <v>4</v>
      </c>
      <c r="BX203" s="87" t="s">
        <v>90</v>
      </c>
      <c r="BY203" s="86">
        <v>1</v>
      </c>
      <c r="BZ203" s="86">
        <v>2</v>
      </c>
      <c r="CA203" s="86">
        <v>3</v>
      </c>
      <c r="CB203" s="86">
        <v>4</v>
      </c>
    </row>
    <row r="204" spans="1:80" ht="15" x14ac:dyDescent="0.25">
      <c r="A204" s="85" t="s">
        <v>89</v>
      </c>
      <c r="B204" s="84">
        <v>0</v>
      </c>
      <c r="C204" s="84">
        <v>0</v>
      </c>
      <c r="D204" s="84">
        <v>0</v>
      </c>
      <c r="E204" s="84">
        <v>0</v>
      </c>
      <c r="F204" s="84">
        <v>0</v>
      </c>
      <c r="G204" s="83">
        <v>0</v>
      </c>
      <c r="H204" s="83">
        <v>0</v>
      </c>
      <c r="I204" s="6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1"/>
      <c r="BD204" t="s">
        <v>88</v>
      </c>
      <c r="BK204" t="s">
        <v>87</v>
      </c>
      <c r="BQ204" s="82" t="s">
        <v>86</v>
      </c>
      <c r="BR204" s="81" t="s">
        <v>85</v>
      </c>
      <c r="BS204" s="81"/>
      <c r="BT204" s="81"/>
      <c r="BU204" s="81"/>
      <c r="BV204" s="80" t="s">
        <v>84</v>
      </c>
    </row>
    <row r="205" spans="1:80" ht="15" x14ac:dyDescent="0.25">
      <c r="A205" s="79" t="s">
        <v>83</v>
      </c>
      <c r="B205" s="77">
        <v>0</v>
      </c>
      <c r="C205" s="77">
        <v>0</v>
      </c>
      <c r="D205" s="77">
        <v>0</v>
      </c>
      <c r="E205" s="77">
        <v>0</v>
      </c>
      <c r="F205" s="77">
        <v>0</v>
      </c>
      <c r="G205" s="76">
        <v>0</v>
      </c>
      <c r="H205" s="76">
        <v>0</v>
      </c>
      <c r="I205" s="6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1"/>
      <c r="BC205" t="s">
        <v>82</v>
      </c>
      <c r="BD205" s="72">
        <v>3902.25</v>
      </c>
      <c r="BE205" s="95">
        <v>0.24242424242424243</v>
      </c>
      <c r="BF205" s="95">
        <v>0.26170798898071623</v>
      </c>
      <c r="BG205" s="95">
        <v>0.26170798898071623</v>
      </c>
      <c r="BH205" s="95">
        <v>0.23415977961432508</v>
      </c>
      <c r="BI205" s="74">
        <f>SUM(BE205:BH205)</f>
        <v>1</v>
      </c>
      <c r="BK205" s="72">
        <v>3902.25</v>
      </c>
      <c r="BL205" s="73">
        <f>+BK205*BE205</f>
        <v>946</v>
      </c>
      <c r="BM205" s="73">
        <f>+BK205*BF205</f>
        <v>1021.2499999999999</v>
      </c>
      <c r="BN205" s="73">
        <f>+BK205*BG205</f>
        <v>1021.2499999999999</v>
      </c>
      <c r="BO205" s="73">
        <f>+BK205*BH205</f>
        <v>913.75</v>
      </c>
      <c r="BP205" s="72"/>
      <c r="BQ205" s="71">
        <v>-127603.575</v>
      </c>
      <c r="BR205" s="70">
        <f t="shared" ref="BR205:BU209" si="7">(IF((BR196&gt;0),(BR196),(0)))*BL205</f>
        <v>9.4600000000000001E-4</v>
      </c>
      <c r="BS205" s="70">
        <f t="shared" si="7"/>
        <v>0</v>
      </c>
      <c r="BT205" s="70">
        <f t="shared" si="7"/>
        <v>0</v>
      </c>
      <c r="BU205" s="70">
        <f t="shared" si="7"/>
        <v>0</v>
      </c>
      <c r="BV205" s="69">
        <f>SUM(BR205:BU205)</f>
        <v>9.4600000000000001E-4</v>
      </c>
      <c r="BX205" s="68">
        <f>SUM(BY205:CB205)</f>
        <v>-127603.575</v>
      </c>
      <c r="BY205" s="67">
        <f>+(BR205/$BV$205)*$BQ$205</f>
        <v>-127603.575</v>
      </c>
      <c r="BZ205" s="67">
        <f>+(BS205/$BV$205)*$BQ$205</f>
        <v>0</v>
      </c>
      <c r="CA205" s="67">
        <f>+(BT205/$BV$205)*$BQ$205</f>
        <v>0</v>
      </c>
      <c r="CB205" s="67">
        <f>+(BU205/$BV$205)*$BQ$205</f>
        <v>0</v>
      </c>
    </row>
    <row r="206" spans="1:80" ht="15" x14ac:dyDescent="0.25">
      <c r="A206" s="79" t="s">
        <v>81</v>
      </c>
      <c r="B206" s="77">
        <v>0</v>
      </c>
      <c r="C206" s="77">
        <v>0</v>
      </c>
      <c r="D206" s="77">
        <v>0</v>
      </c>
      <c r="E206" s="77">
        <v>0</v>
      </c>
      <c r="F206" s="77">
        <v>0</v>
      </c>
      <c r="G206" s="76">
        <v>0</v>
      </c>
      <c r="H206" s="76">
        <v>0</v>
      </c>
      <c r="I206" s="6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1"/>
      <c r="BC206" t="s">
        <v>80</v>
      </c>
      <c r="BD206" s="72">
        <v>3902.25</v>
      </c>
      <c r="BE206" s="75">
        <v>0.24242424242424243</v>
      </c>
      <c r="BF206" s="75">
        <v>0.26170798898071623</v>
      </c>
      <c r="BG206" s="75">
        <v>0.26170798898071623</v>
      </c>
      <c r="BH206" s="75">
        <v>0.23415977961432508</v>
      </c>
      <c r="BI206" s="74">
        <f>SUM(BE206:BH206)</f>
        <v>1</v>
      </c>
      <c r="BK206" s="72">
        <v>3902.25</v>
      </c>
      <c r="BL206" s="73">
        <f>+BK206*BE206</f>
        <v>946</v>
      </c>
      <c r="BM206" s="73">
        <f>+BK206*BF206</f>
        <v>1021.2499999999999</v>
      </c>
      <c r="BN206" s="73">
        <f>+BK206*BG206</f>
        <v>1021.2499999999999</v>
      </c>
      <c r="BO206" s="73">
        <f>+BK206*BH206</f>
        <v>913.75</v>
      </c>
      <c r="BP206" s="72"/>
      <c r="BQ206" s="71">
        <v>3.0455E-3</v>
      </c>
      <c r="BR206" s="70">
        <f t="shared" si="7"/>
        <v>0</v>
      </c>
      <c r="BS206" s="70">
        <f t="shared" si="7"/>
        <v>1.0212499999999998E-3</v>
      </c>
      <c r="BT206" s="70">
        <f t="shared" si="7"/>
        <v>0</v>
      </c>
      <c r="BU206" s="70">
        <f t="shared" si="7"/>
        <v>0</v>
      </c>
      <c r="BV206" s="69">
        <f>SUM(BR206:BU206)</f>
        <v>1.0212499999999998E-3</v>
      </c>
      <c r="BX206" s="68">
        <f>SUM(BY206:CB206)</f>
        <v>3.0455E-3</v>
      </c>
      <c r="BY206" s="67">
        <f>+(BR206/$BV$206)*$BQ$206</f>
        <v>0</v>
      </c>
      <c r="BZ206" s="67">
        <f>+(BS206/$BV$206)*$BQ$206</f>
        <v>3.0455E-3</v>
      </c>
      <c r="CA206" s="67">
        <f>+(BT206/$BV$206)*$BQ$206</f>
        <v>0</v>
      </c>
      <c r="CB206" s="67">
        <f>+(BU206/$BV$206)*$BQ$206</f>
        <v>0</v>
      </c>
    </row>
    <row r="207" spans="1:80" ht="15" x14ac:dyDescent="0.25">
      <c r="A207" s="79" t="s">
        <v>79</v>
      </c>
      <c r="B207" s="77">
        <v>0</v>
      </c>
      <c r="C207" s="77">
        <v>0</v>
      </c>
      <c r="D207" s="77">
        <v>0</v>
      </c>
      <c r="E207" s="77">
        <v>0</v>
      </c>
      <c r="F207" s="77">
        <v>0</v>
      </c>
      <c r="G207" s="76">
        <v>0</v>
      </c>
      <c r="H207" s="76">
        <v>0</v>
      </c>
      <c r="I207" s="6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1"/>
      <c r="BC207" t="s">
        <v>78</v>
      </c>
      <c r="BD207" s="72">
        <v>3902.25</v>
      </c>
      <c r="BE207" s="94">
        <v>0.24242424242424243</v>
      </c>
      <c r="BF207" s="94">
        <v>0.26170798898071623</v>
      </c>
      <c r="BG207" s="94">
        <v>0.26170798898071623</v>
      </c>
      <c r="BH207" s="94">
        <v>0.23415977961432508</v>
      </c>
      <c r="BI207" s="74">
        <f>SUM(BE207:BH207)</f>
        <v>1</v>
      </c>
      <c r="BK207" s="72">
        <v>3902.25</v>
      </c>
      <c r="BL207" s="73">
        <f>+BK207*BE207</f>
        <v>946</v>
      </c>
      <c r="BM207" s="73">
        <f>+BK207*BF207</f>
        <v>1021.2499999999999</v>
      </c>
      <c r="BN207" s="73">
        <f>+BK207*BG207</f>
        <v>1021.2499999999999</v>
      </c>
      <c r="BO207" s="73">
        <f>+BK207*BH207</f>
        <v>913.75</v>
      </c>
      <c r="BP207" s="72"/>
      <c r="BQ207" s="71">
        <v>-127603.575</v>
      </c>
      <c r="BR207" s="70">
        <f t="shared" si="7"/>
        <v>0</v>
      </c>
      <c r="BS207" s="70">
        <f t="shared" si="7"/>
        <v>0</v>
      </c>
      <c r="BT207" s="70">
        <f t="shared" si="7"/>
        <v>0</v>
      </c>
      <c r="BU207" s="70">
        <f t="shared" si="7"/>
        <v>9.1374999999999996E-4</v>
      </c>
      <c r="BV207" s="69">
        <f>SUM(BR207:BU207)</f>
        <v>9.1374999999999996E-4</v>
      </c>
      <c r="BX207" s="68">
        <f>SUM(BY207:CB207)</f>
        <v>-127603.575</v>
      </c>
      <c r="BY207" s="67">
        <f>+(BR207/$BV$207)*$BQ$207</f>
        <v>0</v>
      </c>
      <c r="BZ207" s="67">
        <f>+(BS207/$BV$207)*$BQ$207</f>
        <v>0</v>
      </c>
      <c r="CA207" s="67">
        <f>+(BT207/$BV$207)*$BQ$207</f>
        <v>0</v>
      </c>
      <c r="CB207" s="67">
        <f>+(BU207/$BV$207)*$BQ$207</f>
        <v>-127603.575</v>
      </c>
    </row>
    <row r="208" spans="1:80" ht="15" x14ac:dyDescent="0.25">
      <c r="A208" s="79" t="s">
        <v>77</v>
      </c>
      <c r="B208" s="77">
        <v>0</v>
      </c>
      <c r="C208" s="77">
        <v>0</v>
      </c>
      <c r="D208" s="77">
        <v>0</v>
      </c>
      <c r="E208" s="77">
        <v>0</v>
      </c>
      <c r="F208" s="77">
        <v>0</v>
      </c>
      <c r="G208" s="76">
        <v>0</v>
      </c>
      <c r="H208" s="76">
        <v>0</v>
      </c>
      <c r="I208" s="6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1"/>
      <c r="BC208" t="s">
        <v>76</v>
      </c>
      <c r="BD208" s="72">
        <v>3902.25</v>
      </c>
      <c r="BE208" s="94">
        <v>0.24242424242424243</v>
      </c>
      <c r="BF208" s="94">
        <v>0.26170798898071623</v>
      </c>
      <c r="BG208" s="94">
        <v>0.26170798898071623</v>
      </c>
      <c r="BH208" s="94">
        <v>0.23415977961432508</v>
      </c>
      <c r="BI208" s="74">
        <f>SUM(BE208:BH208)</f>
        <v>1</v>
      </c>
      <c r="BK208" s="72">
        <v>3902.25</v>
      </c>
      <c r="BL208" s="73">
        <f>+BK208*BE208</f>
        <v>946</v>
      </c>
      <c r="BM208" s="73">
        <f>+BK208*BF208</f>
        <v>1021.2499999999999</v>
      </c>
      <c r="BN208" s="73">
        <f>+BK208*BG208</f>
        <v>1021.2499999999999</v>
      </c>
      <c r="BO208" s="73">
        <f>+BK208*BH208</f>
        <v>913.75</v>
      </c>
      <c r="BP208" s="72"/>
      <c r="BQ208" s="71">
        <v>-136110.48000000001</v>
      </c>
      <c r="BR208" s="70">
        <f t="shared" si="7"/>
        <v>0</v>
      </c>
      <c r="BS208" s="70">
        <f t="shared" si="7"/>
        <v>0</v>
      </c>
      <c r="BT208" s="70">
        <f t="shared" si="7"/>
        <v>0</v>
      </c>
      <c r="BU208" s="70">
        <f t="shared" si="7"/>
        <v>9.1374999999999996E-4</v>
      </c>
      <c r="BV208" s="69">
        <f>SUM(BR208:BU208)</f>
        <v>9.1374999999999996E-4</v>
      </c>
      <c r="BX208" s="68">
        <f>SUM(BY208:CB208)</f>
        <v>-136110.48000000001</v>
      </c>
      <c r="BY208" s="67">
        <f>+(BR208/$BV$208)*$BQ$208</f>
        <v>0</v>
      </c>
      <c r="BZ208" s="67">
        <f>+(BS208/$BV$208)*$BQ$208</f>
        <v>0</v>
      </c>
      <c r="CA208" s="67">
        <f>+(BT208/$BV$208)*$BQ$208</f>
        <v>0</v>
      </c>
      <c r="CB208" s="67">
        <f>+(BU208/$BV$208)*$BQ$208</f>
        <v>-136110.48000000001</v>
      </c>
    </row>
    <row r="209" spans="1:80" ht="15" x14ac:dyDescent="0.25">
      <c r="A209" s="78" t="s">
        <v>75</v>
      </c>
      <c r="B209" s="77">
        <v>0</v>
      </c>
      <c r="C209" s="77">
        <v>0</v>
      </c>
      <c r="D209" s="77">
        <v>0</v>
      </c>
      <c r="E209" s="77">
        <v>0</v>
      </c>
      <c r="F209" s="77">
        <v>0</v>
      </c>
      <c r="G209" s="76">
        <v>0</v>
      </c>
      <c r="H209" s="76">
        <v>0</v>
      </c>
      <c r="I209" s="6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1"/>
      <c r="BC209" t="s">
        <v>74</v>
      </c>
      <c r="BD209" s="72">
        <v>3902.25</v>
      </c>
      <c r="BE209" s="94">
        <v>0.24242424242424243</v>
      </c>
      <c r="BF209" s="94">
        <v>0.26170798898071623</v>
      </c>
      <c r="BG209" s="94">
        <v>0.26170798898071623</v>
      </c>
      <c r="BH209" s="94">
        <v>0.23415977961432508</v>
      </c>
      <c r="BI209" s="74">
        <f>SUM(BE209:BH209)</f>
        <v>1</v>
      </c>
      <c r="BK209" s="72">
        <v>3902.25</v>
      </c>
      <c r="BL209" s="73">
        <f>+BK209*BE209</f>
        <v>946</v>
      </c>
      <c r="BM209" s="73">
        <f>+BK209*BF209</f>
        <v>1021.2499999999999</v>
      </c>
      <c r="BN209" s="73">
        <f>+BK209*BG209</f>
        <v>1021.2499999999999</v>
      </c>
      <c r="BO209" s="73">
        <f>+BK209*BH209</f>
        <v>913.75</v>
      </c>
      <c r="BP209" s="72"/>
      <c r="BQ209" s="71">
        <v>-136110.48000000001</v>
      </c>
      <c r="BR209" s="70">
        <f t="shared" si="7"/>
        <v>0</v>
      </c>
      <c r="BS209" s="70">
        <f t="shared" si="7"/>
        <v>0</v>
      </c>
      <c r="BT209" s="70">
        <f t="shared" si="7"/>
        <v>0</v>
      </c>
      <c r="BU209" s="70">
        <f t="shared" si="7"/>
        <v>9.1374999999999996E-4</v>
      </c>
      <c r="BV209" s="69">
        <f>SUM(BR209:BU209)</f>
        <v>9.1374999999999996E-4</v>
      </c>
      <c r="BX209" s="68">
        <f>SUM(BY209:CB209)</f>
        <v>-136110.48000000001</v>
      </c>
      <c r="BY209" s="67">
        <f>+(BR209/$BV$209)*$BQ$209</f>
        <v>0</v>
      </c>
      <c r="BZ209" s="67">
        <f>+(BS209/$BV$209)*$BQ$209</f>
        <v>0</v>
      </c>
      <c r="CA209" s="67">
        <f>+(BT209/$BV$209)*$BQ$209</f>
        <v>0</v>
      </c>
      <c r="CB209" s="67">
        <f>+(BU209/$BV$209)*$BQ$209</f>
        <v>-136110.48000000001</v>
      </c>
    </row>
    <row r="210" spans="1:80" ht="15" x14ac:dyDescent="0.25">
      <c r="A210" s="66" t="s">
        <v>73</v>
      </c>
      <c r="B210" s="65">
        <v>0</v>
      </c>
      <c r="C210" s="65">
        <v>0</v>
      </c>
      <c r="D210" s="65">
        <v>0</v>
      </c>
      <c r="E210" s="65">
        <v>0</v>
      </c>
      <c r="F210" s="65">
        <v>0</v>
      </c>
      <c r="G210" s="64">
        <v>0</v>
      </c>
      <c r="H210" s="64">
        <v>0</v>
      </c>
      <c r="I210" s="6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1"/>
      <c r="BD210">
        <v>422</v>
      </c>
      <c r="BE210">
        <v>27</v>
      </c>
      <c r="BK210">
        <v>770</v>
      </c>
      <c r="BL210" t="s">
        <v>72</v>
      </c>
      <c r="BQ210">
        <v>483</v>
      </c>
      <c r="BR210" t="s">
        <v>72</v>
      </c>
      <c r="BX210" t="s">
        <v>72</v>
      </c>
    </row>
    <row r="211" spans="1:80" ht="15" x14ac:dyDescent="0.25">
      <c r="A211" s="66" t="s">
        <v>71</v>
      </c>
      <c r="B211" s="65">
        <v>0</v>
      </c>
      <c r="C211" s="65">
        <v>0</v>
      </c>
      <c r="D211" s="65">
        <v>0</v>
      </c>
      <c r="E211" s="65">
        <v>0</v>
      </c>
      <c r="F211" s="65">
        <v>0</v>
      </c>
      <c r="G211" s="64"/>
      <c r="H211" s="64">
        <v>0</v>
      </c>
      <c r="I211" s="6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1"/>
      <c r="BD211">
        <v>423</v>
      </c>
      <c r="BE211">
        <v>40</v>
      </c>
      <c r="BK211">
        <v>771</v>
      </c>
      <c r="BQ211">
        <v>501</v>
      </c>
    </row>
    <row r="212" spans="1:80" ht="15" x14ac:dyDescent="0.25">
      <c r="A212" s="63"/>
      <c r="B212" s="61"/>
      <c r="C212" s="61"/>
      <c r="D212" s="61"/>
      <c r="E212" s="61"/>
      <c r="F212" s="61"/>
      <c r="G212" s="61"/>
      <c r="H212" s="61"/>
      <c r="I212" s="6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1"/>
      <c r="BD212">
        <v>424</v>
      </c>
      <c r="BE212">
        <v>53</v>
      </c>
      <c r="BK212">
        <v>772</v>
      </c>
      <c r="BQ212">
        <v>518</v>
      </c>
    </row>
    <row r="213" spans="1:80" ht="24.75" customHeight="1" x14ac:dyDescent="0.25">
      <c r="A213" s="62" t="s">
        <v>46</v>
      </c>
      <c r="B213" s="61">
        <v>0</v>
      </c>
      <c r="C213" s="61"/>
      <c r="D213" s="61"/>
      <c r="E213" s="61"/>
      <c r="F213" s="61"/>
      <c r="G213" s="61"/>
      <c r="H213" s="61"/>
      <c r="I213" s="6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1"/>
      <c r="BD213">
        <v>425</v>
      </c>
      <c r="BE213">
        <v>66</v>
      </c>
      <c r="BK213">
        <v>773</v>
      </c>
      <c r="BQ213">
        <v>535</v>
      </c>
    </row>
    <row r="214" spans="1:80" ht="15" x14ac:dyDescent="0.25">
      <c r="A214" s="63"/>
      <c r="B214" s="61"/>
      <c r="C214" s="61"/>
      <c r="D214" s="61"/>
      <c r="E214" s="61"/>
      <c r="F214" s="61"/>
      <c r="G214" s="61"/>
      <c r="H214" s="61"/>
      <c r="I214" s="6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1"/>
      <c r="BD214">
        <v>426</v>
      </c>
      <c r="BE214">
        <v>79</v>
      </c>
      <c r="BK214">
        <v>774</v>
      </c>
      <c r="BQ214">
        <v>552</v>
      </c>
    </row>
    <row r="215" spans="1:80" ht="18.75" x14ac:dyDescent="0.25">
      <c r="A215" s="93" t="s">
        <v>45</v>
      </c>
      <c r="B215" s="252" t="s">
        <v>103</v>
      </c>
      <c r="C215" s="253"/>
      <c r="D215" s="253"/>
      <c r="E215" s="253"/>
      <c r="F215" s="253"/>
      <c r="G215" s="254"/>
      <c r="H215" s="255"/>
      <c r="I215" s="6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1"/>
      <c r="BC215" t="s">
        <v>45</v>
      </c>
      <c r="BQ215" s="87" t="s">
        <v>90</v>
      </c>
      <c r="BR215" s="86">
        <v>1</v>
      </c>
      <c r="BS215" s="86">
        <v>2</v>
      </c>
      <c r="BT215" s="86">
        <v>3</v>
      </c>
      <c r="BU215" s="86">
        <v>4</v>
      </c>
    </row>
    <row r="216" spans="1:80" ht="15" x14ac:dyDescent="0.25">
      <c r="A216" s="92"/>
      <c r="B216" s="91">
        <v>1</v>
      </c>
      <c r="C216" s="91">
        <v>2</v>
      </c>
      <c r="D216" s="91">
        <v>3</v>
      </c>
      <c r="E216" s="91">
        <v>4</v>
      </c>
      <c r="F216" s="91" t="s">
        <v>102</v>
      </c>
      <c r="G216" s="91" t="s">
        <v>101</v>
      </c>
      <c r="H216" s="90" t="s">
        <v>100</v>
      </c>
      <c r="I216" s="6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1"/>
      <c r="BQ216" t="s">
        <v>99</v>
      </c>
    </row>
    <row r="217" spans="1:80" ht="15" x14ac:dyDescent="0.25">
      <c r="A217" s="89" t="s">
        <v>98</v>
      </c>
      <c r="B217" s="84">
        <v>0</v>
      </c>
      <c r="C217" s="84">
        <v>0</v>
      </c>
      <c r="D217" s="84">
        <v>0</v>
      </c>
      <c r="E217" s="84">
        <v>0</v>
      </c>
      <c r="F217" s="84">
        <v>0</v>
      </c>
      <c r="G217" s="83">
        <v>0</v>
      </c>
      <c r="H217" s="83">
        <v>0</v>
      </c>
      <c r="I217" s="6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1"/>
      <c r="BP217" s="82" t="s">
        <v>82</v>
      </c>
      <c r="BR217" s="88">
        <v>9.9999999999999995E-7</v>
      </c>
      <c r="BS217" s="88">
        <v>0</v>
      </c>
      <c r="BT217" s="88">
        <v>0</v>
      </c>
      <c r="BU217" s="88">
        <v>0</v>
      </c>
    </row>
    <row r="218" spans="1:80" ht="15" x14ac:dyDescent="0.25">
      <c r="A218" s="89" t="s">
        <v>97</v>
      </c>
      <c r="B218" s="84">
        <v>0</v>
      </c>
      <c r="C218" s="84">
        <v>0</v>
      </c>
      <c r="D218" s="84">
        <v>0</v>
      </c>
      <c r="E218" s="84">
        <v>0</v>
      </c>
      <c r="F218" s="84">
        <v>0</v>
      </c>
      <c r="G218" s="83">
        <v>0</v>
      </c>
      <c r="H218" s="83">
        <v>0</v>
      </c>
      <c r="I218" s="6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1"/>
      <c r="BD218">
        <v>28</v>
      </c>
      <c r="BP218" s="82" t="s">
        <v>80</v>
      </c>
      <c r="BR218" s="88">
        <v>0</v>
      </c>
      <c r="BS218" s="88">
        <v>9.9999999999999995E-7</v>
      </c>
      <c r="BT218" s="88">
        <v>0</v>
      </c>
      <c r="BU218" s="88">
        <v>0</v>
      </c>
    </row>
    <row r="219" spans="1:80" ht="15" x14ac:dyDescent="0.25">
      <c r="A219" s="66" t="s">
        <v>96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4">
        <v>0</v>
      </c>
      <c r="H219" s="64">
        <v>0</v>
      </c>
      <c r="I219" s="6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1"/>
      <c r="BD219">
        <v>41</v>
      </c>
      <c r="BP219" s="82" t="s">
        <v>78</v>
      </c>
      <c r="BR219" s="88">
        <v>0</v>
      </c>
      <c r="BS219" s="88">
        <v>0</v>
      </c>
      <c r="BT219" s="88">
        <v>0</v>
      </c>
      <c r="BU219" s="88">
        <v>9.9999999999999995E-7</v>
      </c>
    </row>
    <row r="220" spans="1:80" ht="15" x14ac:dyDescent="0.25">
      <c r="A220" s="85" t="s">
        <v>95</v>
      </c>
      <c r="B220" s="84">
        <v>0</v>
      </c>
      <c r="C220" s="84">
        <v>0</v>
      </c>
      <c r="D220" s="84">
        <v>0</v>
      </c>
      <c r="E220" s="84">
        <v>0</v>
      </c>
      <c r="F220" s="84">
        <v>0</v>
      </c>
      <c r="G220" s="83">
        <v>0</v>
      </c>
      <c r="H220" s="83">
        <v>0</v>
      </c>
      <c r="I220" s="6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1"/>
      <c r="BD220">
        <v>54</v>
      </c>
      <c r="BP220" s="82" t="s">
        <v>76</v>
      </c>
      <c r="BR220" s="88">
        <v>0</v>
      </c>
      <c r="BS220" s="88">
        <v>0</v>
      </c>
      <c r="BT220" s="88">
        <v>0</v>
      </c>
      <c r="BU220" s="88">
        <v>9.9999999999999995E-7</v>
      </c>
    </row>
    <row r="221" spans="1:80" ht="15" x14ac:dyDescent="0.25">
      <c r="A221" s="85" t="s">
        <v>94</v>
      </c>
      <c r="B221" s="84">
        <v>0</v>
      </c>
      <c r="C221" s="84">
        <v>0</v>
      </c>
      <c r="D221" s="84">
        <v>0</v>
      </c>
      <c r="E221" s="84">
        <v>0</v>
      </c>
      <c r="F221" s="84">
        <v>0</v>
      </c>
      <c r="G221" s="83">
        <v>0</v>
      </c>
      <c r="H221" s="83">
        <v>0</v>
      </c>
      <c r="I221" s="6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1"/>
      <c r="BD221">
        <v>67</v>
      </c>
      <c r="BP221" s="82" t="s">
        <v>74</v>
      </c>
      <c r="BR221" s="88">
        <v>0</v>
      </c>
      <c r="BS221" s="88">
        <v>0</v>
      </c>
      <c r="BT221" s="88">
        <v>0</v>
      </c>
      <c r="BU221" s="88">
        <v>9.9999999999999995E-7</v>
      </c>
    </row>
    <row r="222" spans="1:80" ht="15" x14ac:dyDescent="0.25">
      <c r="A222" s="85" t="s">
        <v>93</v>
      </c>
      <c r="B222" s="84">
        <v>0</v>
      </c>
      <c r="C222" s="84">
        <v>0</v>
      </c>
      <c r="D222" s="84">
        <v>0</v>
      </c>
      <c r="E222" s="84">
        <v>0</v>
      </c>
      <c r="F222" s="84">
        <v>0</v>
      </c>
      <c r="G222" s="83">
        <v>0</v>
      </c>
      <c r="H222" s="83">
        <v>0</v>
      </c>
      <c r="I222" s="6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1"/>
      <c r="BD222">
        <v>80</v>
      </c>
    </row>
    <row r="223" spans="1:80" ht="15" x14ac:dyDescent="0.25">
      <c r="A223" s="85" t="s">
        <v>92</v>
      </c>
      <c r="B223" s="84">
        <v>0</v>
      </c>
      <c r="C223" s="84">
        <v>0</v>
      </c>
      <c r="D223" s="84">
        <v>0</v>
      </c>
      <c r="E223" s="84">
        <v>0</v>
      </c>
      <c r="F223" s="84">
        <v>0</v>
      </c>
      <c r="G223" s="83">
        <v>0</v>
      </c>
      <c r="H223" s="83">
        <v>0</v>
      </c>
      <c r="I223" s="6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1"/>
      <c r="BD223" s="87" t="s">
        <v>90</v>
      </c>
      <c r="BE223" s="86">
        <v>1</v>
      </c>
      <c r="BF223" s="86">
        <v>2</v>
      </c>
      <c r="BG223" s="86">
        <v>3</v>
      </c>
      <c r="BH223" s="86">
        <v>4</v>
      </c>
      <c r="BK223" s="87" t="s">
        <v>90</v>
      </c>
      <c r="BL223" s="86">
        <v>1</v>
      </c>
      <c r="BM223" s="86">
        <v>2</v>
      </c>
      <c r="BN223" s="86">
        <v>3</v>
      </c>
      <c r="BO223" s="86">
        <v>4</v>
      </c>
    </row>
    <row r="224" spans="1:80" ht="15" x14ac:dyDescent="0.25">
      <c r="A224" s="85" t="s">
        <v>91</v>
      </c>
      <c r="B224" s="84">
        <v>0</v>
      </c>
      <c r="C224" s="84">
        <v>0</v>
      </c>
      <c r="D224" s="84">
        <v>0</v>
      </c>
      <c r="E224" s="84">
        <v>0</v>
      </c>
      <c r="F224" s="84">
        <v>0</v>
      </c>
      <c r="G224" s="83">
        <v>0</v>
      </c>
      <c r="H224" s="83">
        <v>0</v>
      </c>
      <c r="I224" s="6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1"/>
      <c r="BQ224" s="87" t="s">
        <v>90</v>
      </c>
      <c r="BR224" s="86">
        <v>1</v>
      </c>
      <c r="BS224" s="86">
        <v>2</v>
      </c>
      <c r="BT224" s="86">
        <v>3</v>
      </c>
      <c r="BU224" s="86">
        <v>4</v>
      </c>
      <c r="BX224" s="87" t="s">
        <v>90</v>
      </c>
      <c r="BY224" s="86">
        <v>1</v>
      </c>
      <c r="BZ224" s="86">
        <v>2</v>
      </c>
      <c r="CA224" s="86">
        <v>3</v>
      </c>
      <c r="CB224" s="86">
        <v>4</v>
      </c>
    </row>
    <row r="225" spans="1:80" ht="15" x14ac:dyDescent="0.25">
      <c r="A225" s="85" t="s">
        <v>89</v>
      </c>
      <c r="B225" s="84">
        <v>0</v>
      </c>
      <c r="C225" s="84">
        <v>0</v>
      </c>
      <c r="D225" s="84">
        <v>0</v>
      </c>
      <c r="E225" s="84">
        <v>0</v>
      </c>
      <c r="F225" s="84">
        <v>0</v>
      </c>
      <c r="G225" s="83">
        <v>0</v>
      </c>
      <c r="H225" s="83">
        <v>0</v>
      </c>
      <c r="I225" s="6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1"/>
      <c r="BD225" t="s">
        <v>88</v>
      </c>
      <c r="BK225" t="s">
        <v>87</v>
      </c>
      <c r="BQ225" s="82" t="s">
        <v>86</v>
      </c>
      <c r="BR225" s="81" t="s">
        <v>85</v>
      </c>
      <c r="BS225" s="81"/>
      <c r="BT225" s="81"/>
      <c r="BU225" s="81"/>
      <c r="BV225" s="80" t="s">
        <v>84</v>
      </c>
    </row>
    <row r="226" spans="1:80" ht="15" x14ac:dyDescent="0.25">
      <c r="A226" s="79" t="s">
        <v>83</v>
      </c>
      <c r="B226" s="77">
        <v>0</v>
      </c>
      <c r="C226" s="77">
        <v>0</v>
      </c>
      <c r="D226" s="77">
        <v>0</v>
      </c>
      <c r="E226" s="77">
        <v>0</v>
      </c>
      <c r="F226" s="77">
        <v>0</v>
      </c>
      <c r="G226" s="76">
        <v>0</v>
      </c>
      <c r="H226" s="76">
        <v>0</v>
      </c>
      <c r="I226" s="6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1"/>
      <c r="BC226" t="s">
        <v>82</v>
      </c>
      <c r="BD226" s="72">
        <v>4020.5</v>
      </c>
      <c r="BE226" s="75">
        <v>0.24064171122994651</v>
      </c>
      <c r="BF226" s="75">
        <v>0.26203208556149732</v>
      </c>
      <c r="BG226" s="75">
        <v>0.26203208556149732</v>
      </c>
      <c r="BH226" s="75">
        <v>0.23529411764705882</v>
      </c>
      <c r="BI226" s="74">
        <f>SUM(BE226:BH226)</f>
        <v>1</v>
      </c>
      <c r="BK226" s="72">
        <v>8600</v>
      </c>
      <c r="BL226" s="73">
        <f>+BK226*BE226</f>
        <v>2069.5187165775401</v>
      </c>
      <c r="BM226" s="73">
        <f>+BK226*BF226</f>
        <v>2253.475935828877</v>
      </c>
      <c r="BN226" s="73">
        <f>+BK226*BG226</f>
        <v>2253.475935828877</v>
      </c>
      <c r="BO226" s="73">
        <f>+BK226*BH226</f>
        <v>2023.5294117647059</v>
      </c>
      <c r="BP226" s="72"/>
      <c r="BQ226" s="71">
        <v>-137501.1</v>
      </c>
      <c r="BR226" s="70">
        <f t="shared" ref="BR226:BU230" si="8">(IF((BR217&gt;0),(BR217),(0)))*BL226</f>
        <v>2.0695187165775402E-3</v>
      </c>
      <c r="BS226" s="70">
        <f t="shared" si="8"/>
        <v>0</v>
      </c>
      <c r="BT226" s="70">
        <f t="shared" si="8"/>
        <v>0</v>
      </c>
      <c r="BU226" s="70">
        <f t="shared" si="8"/>
        <v>0</v>
      </c>
      <c r="BV226" s="69">
        <f>SUM(BR226:BU226)</f>
        <v>2.0695187165775402E-3</v>
      </c>
      <c r="BX226" s="68">
        <f>SUM(BY226:CB226)</f>
        <v>-137501.1</v>
      </c>
      <c r="BY226" s="67">
        <f>+(BR226/$BV$226)*$BQ$226</f>
        <v>-137501.1</v>
      </c>
      <c r="BZ226" s="67">
        <f>+(BS226/$BV$226)*$BQ$226</f>
        <v>0</v>
      </c>
      <c r="CA226" s="67">
        <f>+(BT226/$BV$226)*$BQ$226</f>
        <v>0</v>
      </c>
      <c r="CB226" s="67">
        <f>+(BU226/$BV$226)*$BQ$226</f>
        <v>0</v>
      </c>
    </row>
    <row r="227" spans="1:80" ht="15" x14ac:dyDescent="0.25">
      <c r="A227" s="79" t="s">
        <v>81</v>
      </c>
      <c r="B227" s="77">
        <v>0</v>
      </c>
      <c r="C227" s="77">
        <v>0</v>
      </c>
      <c r="D227" s="77">
        <v>0</v>
      </c>
      <c r="E227" s="77">
        <v>0</v>
      </c>
      <c r="F227" s="77">
        <v>0</v>
      </c>
      <c r="G227" s="76">
        <v>0</v>
      </c>
      <c r="H227" s="76">
        <v>0</v>
      </c>
      <c r="I227" s="6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1"/>
      <c r="BC227" t="s">
        <v>80</v>
      </c>
      <c r="BD227" s="72">
        <v>4020.5</v>
      </c>
      <c r="BE227" s="75">
        <v>0.24064171122994651</v>
      </c>
      <c r="BF227" s="75">
        <v>0.26203208556149732</v>
      </c>
      <c r="BG227" s="75">
        <v>0.26203208556149732</v>
      </c>
      <c r="BH227" s="75">
        <v>0.23529411764705882</v>
      </c>
      <c r="BI227" s="74">
        <f>SUM(BE227:BH227)</f>
        <v>1</v>
      </c>
      <c r="BK227" s="72">
        <v>8600</v>
      </c>
      <c r="BL227" s="73">
        <f>+BK227*BE227</f>
        <v>2069.5187165775401</v>
      </c>
      <c r="BM227" s="73">
        <f>+BK227*BF227</f>
        <v>2253.475935828877</v>
      </c>
      <c r="BN227" s="73">
        <f>+BK227*BG227</f>
        <v>2253.475935828877</v>
      </c>
      <c r="BO227" s="73">
        <f>+BK227*BH227</f>
        <v>2023.5294117647059</v>
      </c>
      <c r="BP227" s="72"/>
      <c r="BQ227" s="71">
        <v>-33345</v>
      </c>
      <c r="BR227" s="70">
        <f t="shared" si="8"/>
        <v>0</v>
      </c>
      <c r="BS227" s="70">
        <f t="shared" si="8"/>
        <v>2.2534759358288771E-3</v>
      </c>
      <c r="BT227" s="70">
        <f t="shared" si="8"/>
        <v>0</v>
      </c>
      <c r="BU227" s="70">
        <f t="shared" si="8"/>
        <v>0</v>
      </c>
      <c r="BV227" s="69">
        <f>SUM(BR227:BU227)</f>
        <v>2.2534759358288771E-3</v>
      </c>
      <c r="BX227" s="68">
        <f>SUM(BY227:CB227)</f>
        <v>-33345</v>
      </c>
      <c r="BY227" s="67">
        <f>+(BR227/$BV$227)*$BQ$227</f>
        <v>0</v>
      </c>
      <c r="BZ227" s="67">
        <f>+(BS227/$BV$227)*$BQ$227</f>
        <v>-33345</v>
      </c>
      <c r="CA227" s="67">
        <f>+(BT227/$BV$227)*$BQ$227</f>
        <v>0</v>
      </c>
      <c r="CB227" s="67">
        <f>+(BU227/$BV$227)*$BQ$227</f>
        <v>0</v>
      </c>
    </row>
    <row r="228" spans="1:80" ht="15" x14ac:dyDescent="0.25">
      <c r="A228" s="79" t="s">
        <v>79</v>
      </c>
      <c r="B228" s="77">
        <v>0</v>
      </c>
      <c r="C228" s="77">
        <v>0</v>
      </c>
      <c r="D228" s="77">
        <v>0</v>
      </c>
      <c r="E228" s="77">
        <v>0</v>
      </c>
      <c r="F228" s="77">
        <v>0</v>
      </c>
      <c r="G228" s="76">
        <v>0</v>
      </c>
      <c r="H228" s="76">
        <v>0</v>
      </c>
      <c r="I228" s="6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1"/>
      <c r="BC228" t="s">
        <v>78</v>
      </c>
      <c r="BD228" s="72">
        <v>4020.5</v>
      </c>
      <c r="BE228" s="94">
        <v>0.24064171122994651</v>
      </c>
      <c r="BF228" s="94">
        <v>0.26203208556149732</v>
      </c>
      <c r="BG228" s="94">
        <v>0.26203208556149732</v>
      </c>
      <c r="BH228" s="94">
        <v>0.23529411764705882</v>
      </c>
      <c r="BI228" s="74">
        <f>SUM(BE228:BH228)</f>
        <v>1</v>
      </c>
      <c r="BK228" s="72">
        <v>8600</v>
      </c>
      <c r="BL228" s="73">
        <f>+BK228*BE228</f>
        <v>2069.5187165775401</v>
      </c>
      <c r="BM228" s="73">
        <f>+BK228*BF228</f>
        <v>2253.475935828877</v>
      </c>
      <c r="BN228" s="73">
        <f>+BK228*BG228</f>
        <v>2253.475935828877</v>
      </c>
      <c r="BO228" s="73">
        <f>+BK228*BH228</f>
        <v>2023.5294117647059</v>
      </c>
      <c r="BP228" s="72"/>
      <c r="BQ228" s="71">
        <v>-137501.1</v>
      </c>
      <c r="BR228" s="70">
        <f t="shared" si="8"/>
        <v>0</v>
      </c>
      <c r="BS228" s="70">
        <f t="shared" si="8"/>
        <v>0</v>
      </c>
      <c r="BT228" s="70">
        <f t="shared" si="8"/>
        <v>0</v>
      </c>
      <c r="BU228" s="70">
        <f t="shared" si="8"/>
        <v>2.0235294117647057E-3</v>
      </c>
      <c r="BV228" s="69">
        <f>SUM(BR228:BU228)</f>
        <v>2.0235294117647057E-3</v>
      </c>
      <c r="BX228" s="68">
        <f>SUM(BY228:CB228)</f>
        <v>-137501.1</v>
      </c>
      <c r="BY228" s="67">
        <f>+(BR228/$BV$228)*$BQ$228</f>
        <v>0</v>
      </c>
      <c r="BZ228" s="67">
        <f>+(BS228/$BV$228)*$BQ$228</f>
        <v>0</v>
      </c>
      <c r="CA228" s="67">
        <f>+(BT228/$BV$228)*$BQ$228</f>
        <v>0</v>
      </c>
      <c r="CB228" s="67">
        <f>+(BU228/$BV$228)*$BQ$228</f>
        <v>-137501.1</v>
      </c>
    </row>
    <row r="229" spans="1:80" ht="15" x14ac:dyDescent="0.25">
      <c r="A229" s="79" t="s">
        <v>77</v>
      </c>
      <c r="B229" s="77">
        <v>0</v>
      </c>
      <c r="C229" s="77">
        <v>0</v>
      </c>
      <c r="D229" s="77">
        <v>0</v>
      </c>
      <c r="E229" s="77">
        <v>0</v>
      </c>
      <c r="F229" s="77">
        <v>0</v>
      </c>
      <c r="G229" s="76">
        <v>0</v>
      </c>
      <c r="H229" s="76">
        <v>0</v>
      </c>
      <c r="I229" s="6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1"/>
      <c r="BC229" t="s">
        <v>76</v>
      </c>
      <c r="BD229" s="72">
        <v>4020.5</v>
      </c>
      <c r="BE229" s="94">
        <v>0.24064171122994651</v>
      </c>
      <c r="BF229" s="94">
        <v>0.26203208556149732</v>
      </c>
      <c r="BG229" s="94">
        <v>0.26203208556149732</v>
      </c>
      <c r="BH229" s="94">
        <v>0.23529411764705882</v>
      </c>
      <c r="BI229" s="74">
        <f>SUM(BE229:BH229)</f>
        <v>1</v>
      </c>
      <c r="BK229" s="72">
        <v>8600</v>
      </c>
      <c r="BL229" s="73">
        <f>+BK229*BE229</f>
        <v>2069.5187165775401</v>
      </c>
      <c r="BM229" s="73">
        <f>+BK229*BF229</f>
        <v>2253.475935828877</v>
      </c>
      <c r="BN229" s="73">
        <f>+BK229*BG229</f>
        <v>2253.475935828877</v>
      </c>
      <c r="BO229" s="73">
        <f>+BK229*BH229</f>
        <v>2023.5294117647059</v>
      </c>
      <c r="BP229" s="72"/>
      <c r="BQ229" s="71">
        <v>-146667.84</v>
      </c>
      <c r="BR229" s="70">
        <f t="shared" si="8"/>
        <v>0</v>
      </c>
      <c r="BS229" s="70">
        <f t="shared" si="8"/>
        <v>0</v>
      </c>
      <c r="BT229" s="70">
        <f t="shared" si="8"/>
        <v>0</v>
      </c>
      <c r="BU229" s="70">
        <f t="shared" si="8"/>
        <v>2.0235294117647057E-3</v>
      </c>
      <c r="BV229" s="69">
        <f>SUM(BR229:BU229)</f>
        <v>2.0235294117647057E-3</v>
      </c>
      <c r="BX229" s="68">
        <f>SUM(BY229:CB229)</f>
        <v>-146667.84</v>
      </c>
      <c r="BY229" s="67">
        <f>+(BR229/$BV$229)*$BQ$229</f>
        <v>0</v>
      </c>
      <c r="BZ229" s="67">
        <f>+(BS229/$BV$229)*$BQ$229</f>
        <v>0</v>
      </c>
      <c r="CA229" s="67">
        <f>+(BT229/$BV$229)*$BQ$229</f>
        <v>0</v>
      </c>
      <c r="CB229" s="67">
        <f>+(BU229/$BV$229)*$BQ$229</f>
        <v>-146667.84</v>
      </c>
    </row>
    <row r="230" spans="1:80" ht="15" x14ac:dyDescent="0.25">
      <c r="A230" s="78" t="s">
        <v>75</v>
      </c>
      <c r="B230" s="77">
        <v>0</v>
      </c>
      <c r="C230" s="77">
        <v>0</v>
      </c>
      <c r="D230" s="77">
        <v>0</v>
      </c>
      <c r="E230" s="77">
        <v>0</v>
      </c>
      <c r="F230" s="77">
        <v>0</v>
      </c>
      <c r="G230" s="76">
        <v>0</v>
      </c>
      <c r="H230" s="76">
        <v>0</v>
      </c>
      <c r="I230" s="6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1"/>
      <c r="BC230" t="s">
        <v>74</v>
      </c>
      <c r="BD230" s="72">
        <v>4020.5</v>
      </c>
      <c r="BE230" s="94">
        <v>0.24064171122994651</v>
      </c>
      <c r="BF230" s="94">
        <v>0.26203208556149732</v>
      </c>
      <c r="BG230" s="94">
        <v>0.26203208556149732</v>
      </c>
      <c r="BH230" s="94">
        <v>0.23529411764705882</v>
      </c>
      <c r="BI230" s="74">
        <f>SUM(BE230:BH230)</f>
        <v>1</v>
      </c>
      <c r="BK230" s="72">
        <v>8600</v>
      </c>
      <c r="BL230" s="73">
        <f>+BK230*BE230</f>
        <v>2069.5187165775401</v>
      </c>
      <c r="BM230" s="73">
        <f>+BK230*BF230</f>
        <v>2253.475935828877</v>
      </c>
      <c r="BN230" s="73">
        <f>+BK230*BG230</f>
        <v>2253.475935828877</v>
      </c>
      <c r="BO230" s="73">
        <f>+BK230*BH230</f>
        <v>2023.5294117647059</v>
      </c>
      <c r="BP230" s="72"/>
      <c r="BQ230" s="71">
        <v>-146667.84</v>
      </c>
      <c r="BR230" s="70">
        <f t="shared" si="8"/>
        <v>0</v>
      </c>
      <c r="BS230" s="70">
        <f t="shared" si="8"/>
        <v>0</v>
      </c>
      <c r="BT230" s="70">
        <f t="shared" si="8"/>
        <v>0</v>
      </c>
      <c r="BU230" s="70">
        <f t="shared" si="8"/>
        <v>2.0235294117647057E-3</v>
      </c>
      <c r="BV230" s="69">
        <f>SUM(BR230:BU230)</f>
        <v>2.0235294117647057E-3</v>
      </c>
      <c r="BX230" s="68">
        <f>SUM(BY230:CB230)</f>
        <v>-146667.84</v>
      </c>
      <c r="BY230" s="67">
        <f>+(BR230/$BV$230)*$BQ$230</f>
        <v>0</v>
      </c>
      <c r="BZ230" s="67">
        <f>+(BS230/$BV$230)*$BQ$230</f>
        <v>0</v>
      </c>
      <c r="CA230" s="67">
        <f>+(BT230/$BV$230)*$BQ$230</f>
        <v>0</v>
      </c>
      <c r="CB230" s="67">
        <f>+(BU230/$BV$230)*$BQ$230</f>
        <v>-146667.84</v>
      </c>
    </row>
    <row r="231" spans="1:80" ht="15" x14ac:dyDescent="0.25">
      <c r="A231" s="66" t="s">
        <v>73</v>
      </c>
      <c r="B231" s="65">
        <v>0</v>
      </c>
      <c r="C231" s="65">
        <v>0</v>
      </c>
      <c r="D231" s="65">
        <v>0</v>
      </c>
      <c r="E231" s="65">
        <v>0</v>
      </c>
      <c r="F231" s="65">
        <v>0</v>
      </c>
      <c r="G231" s="64">
        <v>0</v>
      </c>
      <c r="H231" s="64">
        <v>0</v>
      </c>
      <c r="I231" s="6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1"/>
      <c r="BD231">
        <v>422</v>
      </c>
      <c r="BE231">
        <v>27</v>
      </c>
      <c r="BK231">
        <v>770</v>
      </c>
      <c r="BL231" t="s">
        <v>72</v>
      </c>
      <c r="BQ231">
        <v>483</v>
      </c>
      <c r="BR231" t="s">
        <v>72</v>
      </c>
      <c r="BX231" t="s">
        <v>72</v>
      </c>
    </row>
    <row r="232" spans="1:80" ht="15" x14ac:dyDescent="0.25">
      <c r="A232" s="66" t="s">
        <v>71</v>
      </c>
      <c r="B232" s="65">
        <v>0</v>
      </c>
      <c r="C232" s="65">
        <v>0</v>
      </c>
      <c r="D232" s="65">
        <v>0</v>
      </c>
      <c r="E232" s="65">
        <v>0</v>
      </c>
      <c r="F232" s="65">
        <v>0</v>
      </c>
      <c r="G232" s="64"/>
      <c r="H232" s="64">
        <v>0</v>
      </c>
      <c r="I232" s="6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1"/>
      <c r="BD232">
        <v>423</v>
      </c>
      <c r="BE232">
        <v>40</v>
      </c>
      <c r="BK232">
        <v>771</v>
      </c>
      <c r="BQ232">
        <v>501</v>
      </c>
    </row>
    <row r="233" spans="1:80" ht="15" x14ac:dyDescent="0.25">
      <c r="A233" s="63"/>
      <c r="B233" s="61"/>
      <c r="C233" s="61"/>
      <c r="D233" s="61"/>
      <c r="E233" s="61"/>
      <c r="F233" s="61"/>
      <c r="G233" s="61"/>
      <c r="H233" s="61"/>
      <c r="I233" s="6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1"/>
      <c r="BD233">
        <v>424</v>
      </c>
      <c r="BE233">
        <v>53</v>
      </c>
      <c r="BK233">
        <v>772</v>
      </c>
      <c r="BQ233">
        <v>518</v>
      </c>
    </row>
    <row r="234" spans="1:80" ht="28.5" customHeight="1" x14ac:dyDescent="0.25">
      <c r="A234" s="62" t="s">
        <v>44</v>
      </c>
      <c r="B234" s="61">
        <v>0</v>
      </c>
      <c r="C234" s="61"/>
      <c r="D234" s="61"/>
      <c r="E234" s="61"/>
      <c r="F234" s="61"/>
      <c r="G234" s="61"/>
      <c r="H234" s="61"/>
      <c r="I234" s="6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1"/>
      <c r="BD234">
        <v>425</v>
      </c>
      <c r="BE234">
        <v>66</v>
      </c>
      <c r="BK234">
        <v>773</v>
      </c>
      <c r="BQ234">
        <v>535</v>
      </c>
    </row>
    <row r="235" spans="1:80" ht="15" x14ac:dyDescent="0.25">
      <c r="A235" s="63"/>
      <c r="B235" s="61"/>
      <c r="C235" s="61"/>
      <c r="D235" s="61"/>
      <c r="E235" s="61"/>
      <c r="F235" s="61"/>
      <c r="G235" s="61"/>
      <c r="H235" s="61"/>
      <c r="I235" s="6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1"/>
      <c r="BD235">
        <v>426</v>
      </c>
      <c r="BE235">
        <v>79</v>
      </c>
      <c r="BK235">
        <v>774</v>
      </c>
      <c r="BQ235">
        <v>552</v>
      </c>
    </row>
    <row r="236" spans="1:80" ht="18.75" x14ac:dyDescent="0.25">
      <c r="A236" s="93" t="s">
        <v>43</v>
      </c>
      <c r="B236" s="252" t="s">
        <v>103</v>
      </c>
      <c r="C236" s="253"/>
      <c r="D236" s="253"/>
      <c r="E236" s="253"/>
      <c r="F236" s="253"/>
      <c r="G236" s="254"/>
      <c r="H236" s="255"/>
      <c r="I236" s="6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1"/>
      <c r="BC236" t="s">
        <v>43</v>
      </c>
      <c r="BQ236" s="87" t="s">
        <v>90</v>
      </c>
      <c r="BR236" s="86">
        <v>1</v>
      </c>
      <c r="BS236" s="86">
        <v>2</v>
      </c>
      <c r="BT236" s="86">
        <v>3</v>
      </c>
      <c r="BU236" s="86">
        <v>4</v>
      </c>
    </row>
    <row r="237" spans="1:80" ht="15" x14ac:dyDescent="0.25">
      <c r="A237" s="92"/>
      <c r="B237" s="91">
        <v>1</v>
      </c>
      <c r="C237" s="91">
        <v>2</v>
      </c>
      <c r="D237" s="91">
        <v>3</v>
      </c>
      <c r="E237" s="91">
        <v>4</v>
      </c>
      <c r="F237" s="91" t="s">
        <v>102</v>
      </c>
      <c r="G237" s="91" t="s">
        <v>101</v>
      </c>
      <c r="H237" s="90" t="s">
        <v>100</v>
      </c>
      <c r="I237" s="6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1"/>
      <c r="BQ237" t="s">
        <v>99</v>
      </c>
    </row>
    <row r="238" spans="1:80" ht="15" x14ac:dyDescent="0.25">
      <c r="A238" s="89" t="s">
        <v>98</v>
      </c>
      <c r="B238" s="84">
        <v>0</v>
      </c>
      <c r="C238" s="84">
        <v>0</v>
      </c>
      <c r="D238" s="84">
        <v>0</v>
      </c>
      <c r="E238" s="84">
        <v>0</v>
      </c>
      <c r="F238" s="84">
        <v>0</v>
      </c>
      <c r="G238" s="83">
        <v>0</v>
      </c>
      <c r="H238" s="83">
        <v>0</v>
      </c>
      <c r="I238" s="6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1"/>
      <c r="BP238" s="82" t="s">
        <v>82</v>
      </c>
      <c r="BR238" s="88">
        <v>9.9999999999999995E-7</v>
      </c>
      <c r="BS238" s="88">
        <v>0</v>
      </c>
      <c r="BT238" s="88">
        <v>0</v>
      </c>
      <c r="BU238" s="88">
        <v>0</v>
      </c>
    </row>
    <row r="239" spans="1:80" ht="15" x14ac:dyDescent="0.25">
      <c r="A239" s="89" t="s">
        <v>97</v>
      </c>
      <c r="B239" s="84">
        <v>0</v>
      </c>
      <c r="C239" s="84">
        <v>0</v>
      </c>
      <c r="D239" s="84">
        <v>0</v>
      </c>
      <c r="E239" s="84">
        <v>0</v>
      </c>
      <c r="F239" s="84">
        <v>0</v>
      </c>
      <c r="G239" s="83">
        <v>0</v>
      </c>
      <c r="H239" s="83">
        <v>0</v>
      </c>
      <c r="I239" s="6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1"/>
      <c r="BD239">
        <v>28</v>
      </c>
      <c r="BP239" s="82" t="s">
        <v>80</v>
      </c>
      <c r="BR239" s="88">
        <v>0</v>
      </c>
      <c r="BS239" s="88">
        <v>9.9999999999999995E-7</v>
      </c>
      <c r="BT239" s="88">
        <v>0</v>
      </c>
      <c r="BU239" s="88">
        <v>0</v>
      </c>
    </row>
    <row r="240" spans="1:80" ht="15" x14ac:dyDescent="0.25">
      <c r="A240" s="66" t="s">
        <v>96</v>
      </c>
      <c r="B240" s="65">
        <v>0</v>
      </c>
      <c r="C240" s="65">
        <v>0</v>
      </c>
      <c r="D240" s="65">
        <v>0</v>
      </c>
      <c r="E240" s="65">
        <v>0</v>
      </c>
      <c r="F240" s="65">
        <v>0</v>
      </c>
      <c r="G240" s="64">
        <v>0</v>
      </c>
      <c r="H240" s="64">
        <v>0</v>
      </c>
      <c r="I240" s="6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1"/>
      <c r="BD240">
        <v>41</v>
      </c>
      <c r="BP240" s="82" t="s">
        <v>78</v>
      </c>
      <c r="BR240" s="88">
        <v>0</v>
      </c>
      <c r="BS240" s="88">
        <v>0</v>
      </c>
      <c r="BT240" s="88">
        <v>0</v>
      </c>
      <c r="BU240" s="88">
        <v>9.9999999999999995E-7</v>
      </c>
    </row>
    <row r="241" spans="1:80" ht="15" x14ac:dyDescent="0.25">
      <c r="A241" s="85" t="s">
        <v>95</v>
      </c>
      <c r="B241" s="84">
        <v>0</v>
      </c>
      <c r="C241" s="84">
        <v>0</v>
      </c>
      <c r="D241" s="84">
        <v>0</v>
      </c>
      <c r="E241" s="84">
        <v>0</v>
      </c>
      <c r="F241" s="84">
        <v>0</v>
      </c>
      <c r="G241" s="83">
        <v>0</v>
      </c>
      <c r="H241" s="83">
        <v>0</v>
      </c>
      <c r="I241" s="6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1"/>
      <c r="BD241">
        <v>54</v>
      </c>
      <c r="BP241" s="82" t="s">
        <v>76</v>
      </c>
      <c r="BR241" s="88">
        <v>0</v>
      </c>
      <c r="BS241" s="88">
        <v>0</v>
      </c>
      <c r="BT241" s="88">
        <v>0</v>
      </c>
      <c r="BU241" s="88">
        <v>9.9999999999999995E-7</v>
      </c>
    </row>
    <row r="242" spans="1:80" ht="15" x14ac:dyDescent="0.25">
      <c r="A242" s="85" t="s">
        <v>94</v>
      </c>
      <c r="B242" s="84">
        <v>0</v>
      </c>
      <c r="C242" s="84">
        <v>0</v>
      </c>
      <c r="D242" s="84">
        <v>0</v>
      </c>
      <c r="E242" s="84">
        <v>0</v>
      </c>
      <c r="F242" s="84">
        <v>0</v>
      </c>
      <c r="G242" s="83">
        <v>0</v>
      </c>
      <c r="H242" s="83">
        <v>0</v>
      </c>
      <c r="I242" s="6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1"/>
      <c r="BD242">
        <v>67</v>
      </c>
      <c r="BP242" s="82" t="s">
        <v>74</v>
      </c>
      <c r="BR242" s="88">
        <v>0</v>
      </c>
      <c r="BS242" s="88">
        <v>0</v>
      </c>
      <c r="BT242" s="88">
        <v>0</v>
      </c>
      <c r="BU242" s="88">
        <v>9.9999999999999995E-7</v>
      </c>
    </row>
    <row r="243" spans="1:80" ht="15" x14ac:dyDescent="0.25">
      <c r="A243" s="85" t="s">
        <v>93</v>
      </c>
      <c r="B243" s="84">
        <v>0</v>
      </c>
      <c r="C243" s="84">
        <v>0</v>
      </c>
      <c r="D243" s="84">
        <v>0</v>
      </c>
      <c r="E243" s="84">
        <v>0</v>
      </c>
      <c r="F243" s="84">
        <v>0</v>
      </c>
      <c r="G243" s="83">
        <v>0</v>
      </c>
      <c r="H243" s="83">
        <v>0</v>
      </c>
      <c r="I243" s="6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1"/>
      <c r="BD243">
        <v>80</v>
      </c>
    </row>
    <row r="244" spans="1:80" ht="15" x14ac:dyDescent="0.25">
      <c r="A244" s="85" t="s">
        <v>92</v>
      </c>
      <c r="B244" s="84">
        <v>0</v>
      </c>
      <c r="C244" s="84">
        <v>0</v>
      </c>
      <c r="D244" s="84">
        <v>0</v>
      </c>
      <c r="E244" s="84">
        <v>0</v>
      </c>
      <c r="F244" s="84">
        <v>0</v>
      </c>
      <c r="G244" s="83">
        <v>0</v>
      </c>
      <c r="H244" s="83">
        <v>0</v>
      </c>
      <c r="I244" s="6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1"/>
      <c r="BD244" s="87" t="s">
        <v>90</v>
      </c>
      <c r="BE244" s="86">
        <v>1</v>
      </c>
      <c r="BF244" s="86">
        <v>2</v>
      </c>
      <c r="BG244" s="86">
        <v>3</v>
      </c>
      <c r="BH244" s="86">
        <v>4</v>
      </c>
      <c r="BK244" s="87" t="s">
        <v>90</v>
      </c>
      <c r="BL244" s="86">
        <v>1</v>
      </c>
      <c r="BM244" s="86">
        <v>2</v>
      </c>
      <c r="BN244" s="86">
        <v>3</v>
      </c>
      <c r="BO244" s="86">
        <v>4</v>
      </c>
    </row>
    <row r="245" spans="1:80" ht="15" x14ac:dyDescent="0.25">
      <c r="A245" s="85" t="s">
        <v>91</v>
      </c>
      <c r="B245" s="84">
        <v>0</v>
      </c>
      <c r="C245" s="84">
        <v>0</v>
      </c>
      <c r="D245" s="84">
        <v>0</v>
      </c>
      <c r="E245" s="84">
        <v>0</v>
      </c>
      <c r="F245" s="84">
        <v>0</v>
      </c>
      <c r="G245" s="83">
        <v>0</v>
      </c>
      <c r="H245" s="83">
        <v>0</v>
      </c>
      <c r="I245" s="6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1"/>
      <c r="BQ245" s="87" t="s">
        <v>90</v>
      </c>
      <c r="BR245" s="86">
        <v>1</v>
      </c>
      <c r="BS245" s="86">
        <v>2</v>
      </c>
      <c r="BT245" s="86">
        <v>3</v>
      </c>
      <c r="BU245" s="86">
        <v>4</v>
      </c>
      <c r="BX245" s="87" t="s">
        <v>90</v>
      </c>
      <c r="BY245" s="86">
        <v>1</v>
      </c>
      <c r="BZ245" s="86">
        <v>2</v>
      </c>
      <c r="CA245" s="86">
        <v>3</v>
      </c>
      <c r="CB245" s="86">
        <v>4</v>
      </c>
    </row>
    <row r="246" spans="1:80" ht="15" x14ac:dyDescent="0.25">
      <c r="A246" s="85" t="s">
        <v>89</v>
      </c>
      <c r="B246" s="84">
        <v>0</v>
      </c>
      <c r="C246" s="84">
        <v>0</v>
      </c>
      <c r="D246" s="84">
        <v>0</v>
      </c>
      <c r="E246" s="84">
        <v>0</v>
      </c>
      <c r="F246" s="84">
        <v>0</v>
      </c>
      <c r="G246" s="83">
        <v>0</v>
      </c>
      <c r="H246" s="83">
        <v>0</v>
      </c>
      <c r="I246" s="6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1"/>
      <c r="BD246" t="s">
        <v>88</v>
      </c>
      <c r="BK246" t="s">
        <v>87</v>
      </c>
      <c r="BQ246" s="82" t="s">
        <v>86</v>
      </c>
      <c r="BR246" s="81" t="s">
        <v>85</v>
      </c>
      <c r="BS246" s="81"/>
      <c r="BT246" s="81"/>
      <c r="BU246" s="81"/>
      <c r="BV246" s="80" t="s">
        <v>84</v>
      </c>
    </row>
    <row r="247" spans="1:80" ht="15" x14ac:dyDescent="0.25">
      <c r="A247" s="79" t="s">
        <v>83</v>
      </c>
      <c r="B247" s="77">
        <v>0</v>
      </c>
      <c r="C247" s="77">
        <v>0</v>
      </c>
      <c r="D247" s="77">
        <v>0</v>
      </c>
      <c r="E247" s="77">
        <v>0</v>
      </c>
      <c r="F247" s="77">
        <v>0</v>
      </c>
      <c r="G247" s="76">
        <v>0</v>
      </c>
      <c r="H247" s="76">
        <v>0</v>
      </c>
      <c r="I247" s="6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1"/>
      <c r="BC247" t="s">
        <v>82</v>
      </c>
      <c r="BD247" s="72">
        <v>3956</v>
      </c>
      <c r="BE247" s="75">
        <v>0.24456521739130435</v>
      </c>
      <c r="BF247" s="75">
        <v>0.25815217391304346</v>
      </c>
      <c r="BG247" s="75">
        <v>0.25815217391304346</v>
      </c>
      <c r="BH247" s="75">
        <v>0.2391304347826087</v>
      </c>
      <c r="BI247" s="74">
        <f>SUM(BE247:BH247)</f>
        <v>1</v>
      </c>
      <c r="BK247" s="72">
        <v>8600</v>
      </c>
      <c r="BL247" s="73">
        <f>+BK247*BE247</f>
        <v>2103.2608695652175</v>
      </c>
      <c r="BM247" s="73">
        <f>+BK247*BF247</f>
        <v>2220.1086956521735</v>
      </c>
      <c r="BN247" s="73">
        <f>+BK247*BG247</f>
        <v>2220.1086956521735</v>
      </c>
      <c r="BO247" s="73">
        <f>+BK247*BH247</f>
        <v>2056.521739130435</v>
      </c>
      <c r="BP247" s="72"/>
      <c r="BQ247" s="71">
        <v>-144789.6</v>
      </c>
      <c r="BR247" s="70">
        <f t="shared" ref="BR247:BU251" si="9">(IF((BR238&gt;0),(BR238),(0)))*BL247</f>
        <v>2.1032608695652176E-3</v>
      </c>
      <c r="BS247" s="70">
        <f t="shared" si="9"/>
        <v>0</v>
      </c>
      <c r="BT247" s="70">
        <f t="shared" si="9"/>
        <v>0</v>
      </c>
      <c r="BU247" s="70">
        <f t="shared" si="9"/>
        <v>0</v>
      </c>
      <c r="BV247" s="69">
        <f>SUM(BR247:BU247)</f>
        <v>2.1032608695652176E-3</v>
      </c>
      <c r="BX247" s="68">
        <f>SUM(BY247:CB247)</f>
        <v>-144789.6</v>
      </c>
      <c r="BY247" s="67">
        <f>+(BR247/$BV$247)*$BQ$247</f>
        <v>-144789.6</v>
      </c>
      <c r="BZ247" s="67">
        <f>+(BS247/$BV$247)*$BQ$247</f>
        <v>0</v>
      </c>
      <c r="CA247" s="67">
        <f>+(BT247/$BV$247)*$BQ$247</f>
        <v>0</v>
      </c>
      <c r="CB247" s="67">
        <f>+(BU247/$BV$247)*$BQ$247</f>
        <v>0</v>
      </c>
    </row>
    <row r="248" spans="1:80" ht="15" x14ac:dyDescent="0.25">
      <c r="A248" s="79" t="s">
        <v>81</v>
      </c>
      <c r="B248" s="77">
        <v>0</v>
      </c>
      <c r="C248" s="77">
        <v>0</v>
      </c>
      <c r="D248" s="77">
        <v>0</v>
      </c>
      <c r="E248" s="77">
        <v>0</v>
      </c>
      <c r="F248" s="77">
        <v>0</v>
      </c>
      <c r="G248" s="76">
        <v>0</v>
      </c>
      <c r="H248" s="76">
        <v>0</v>
      </c>
      <c r="I248" s="6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1"/>
      <c r="BC248" t="s">
        <v>80</v>
      </c>
      <c r="BD248" s="72">
        <v>3956</v>
      </c>
      <c r="BE248" s="75">
        <v>0.24456521739130435</v>
      </c>
      <c r="BF248" s="75">
        <v>0.25815217391304346</v>
      </c>
      <c r="BG248" s="75">
        <v>0.25815217391304346</v>
      </c>
      <c r="BH248" s="75">
        <v>0.2391304347826087</v>
      </c>
      <c r="BI248" s="74">
        <f>SUM(BE248:BH248)</f>
        <v>1</v>
      </c>
      <c r="BK248" s="72">
        <v>8600</v>
      </c>
      <c r="BL248" s="73">
        <f>+BK248*BE248</f>
        <v>2103.2608695652175</v>
      </c>
      <c r="BM248" s="73">
        <f>+BK248*BF248</f>
        <v>2220.1086956521735</v>
      </c>
      <c r="BN248" s="73">
        <f>+BK248*BG248</f>
        <v>2220.1086956521735</v>
      </c>
      <c r="BO248" s="73">
        <f>+BK248*BH248</f>
        <v>2056.521739130435</v>
      </c>
      <c r="BP248" s="72"/>
      <c r="BQ248" s="71">
        <v>-144789.6</v>
      </c>
      <c r="BR248" s="70">
        <f t="shared" si="9"/>
        <v>0</v>
      </c>
      <c r="BS248" s="70">
        <f t="shared" si="9"/>
        <v>2.2201086956521736E-3</v>
      </c>
      <c r="BT248" s="70">
        <f t="shared" si="9"/>
        <v>0</v>
      </c>
      <c r="BU248" s="70">
        <f t="shared" si="9"/>
        <v>0</v>
      </c>
      <c r="BV248" s="69">
        <f>SUM(BR248:BU248)</f>
        <v>2.2201086956521736E-3</v>
      </c>
      <c r="BX248" s="68">
        <f>SUM(BY248:CB248)</f>
        <v>-144789.6</v>
      </c>
      <c r="BY248" s="67">
        <f>+(BR248/$BV$248)*$BQ$248</f>
        <v>0</v>
      </c>
      <c r="BZ248" s="67">
        <f>+(BS248/$BV$248)*$BQ$248</f>
        <v>-144789.6</v>
      </c>
      <c r="CA248" s="67">
        <f>+(BT248/$BV$248)*$BQ$248</f>
        <v>0</v>
      </c>
      <c r="CB248" s="67">
        <f>+(BU248/$BV$248)*$BQ$248</f>
        <v>0</v>
      </c>
    </row>
    <row r="249" spans="1:80" ht="15" x14ac:dyDescent="0.25">
      <c r="A249" s="79" t="s">
        <v>79</v>
      </c>
      <c r="B249" s="77">
        <v>0</v>
      </c>
      <c r="C249" s="77">
        <v>0</v>
      </c>
      <c r="D249" s="77">
        <v>0</v>
      </c>
      <c r="E249" s="77">
        <v>0</v>
      </c>
      <c r="F249" s="77">
        <v>0</v>
      </c>
      <c r="G249" s="76">
        <v>0</v>
      </c>
      <c r="H249" s="76">
        <v>0</v>
      </c>
      <c r="I249" s="6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1"/>
      <c r="BC249" t="s">
        <v>78</v>
      </c>
      <c r="BD249" s="72">
        <v>3956</v>
      </c>
      <c r="BE249" s="75">
        <v>0.24456521739130435</v>
      </c>
      <c r="BF249" s="94">
        <v>0.25815217391304346</v>
      </c>
      <c r="BG249" s="94">
        <v>0.25815217391304346</v>
      </c>
      <c r="BH249" s="94">
        <v>0.2391304347826087</v>
      </c>
      <c r="BI249" s="74">
        <f>SUM(BE249:BH249)</f>
        <v>1</v>
      </c>
      <c r="BK249" s="72">
        <v>8600</v>
      </c>
      <c r="BL249" s="73">
        <f>+BK249*BE249</f>
        <v>2103.2608695652175</v>
      </c>
      <c r="BM249" s="73">
        <f>+BK249*BF249</f>
        <v>2220.1086956521735</v>
      </c>
      <c r="BN249" s="73">
        <f>+BK249*BG249</f>
        <v>2220.1086956521735</v>
      </c>
      <c r="BO249" s="73">
        <f>+BK249*BH249</f>
        <v>2056.521739130435</v>
      </c>
      <c r="BP249" s="72"/>
      <c r="BQ249" s="71">
        <v>-144789.6</v>
      </c>
      <c r="BR249" s="70">
        <f t="shared" si="9"/>
        <v>0</v>
      </c>
      <c r="BS249" s="70">
        <f t="shared" si="9"/>
        <v>0</v>
      </c>
      <c r="BT249" s="70">
        <f t="shared" si="9"/>
        <v>0</v>
      </c>
      <c r="BU249" s="70">
        <f t="shared" si="9"/>
        <v>2.0565217391304348E-3</v>
      </c>
      <c r="BV249" s="69">
        <f>SUM(BR249:BU249)</f>
        <v>2.0565217391304348E-3</v>
      </c>
      <c r="BX249" s="68">
        <f>SUM(BY249:CB249)</f>
        <v>-144789.6</v>
      </c>
      <c r="BY249" s="67">
        <f>+(BR249/$BV$249)*$BQ$249</f>
        <v>0</v>
      </c>
      <c r="BZ249" s="67">
        <f>+(BS249/$BV$249)*$BQ$249</f>
        <v>0</v>
      </c>
      <c r="CA249" s="67">
        <f>+(BT249/$BV$249)*$BQ$249</f>
        <v>0</v>
      </c>
      <c r="CB249" s="67">
        <f>+(BU249/$BV$249)*$BQ$249</f>
        <v>-144789.6</v>
      </c>
    </row>
    <row r="250" spans="1:80" ht="15" x14ac:dyDescent="0.25">
      <c r="A250" s="79" t="s">
        <v>77</v>
      </c>
      <c r="B250" s="77">
        <v>0</v>
      </c>
      <c r="C250" s="77">
        <v>0</v>
      </c>
      <c r="D250" s="77">
        <v>0</v>
      </c>
      <c r="E250" s="77">
        <v>0</v>
      </c>
      <c r="F250" s="77">
        <v>0</v>
      </c>
      <c r="G250" s="76">
        <v>0</v>
      </c>
      <c r="H250" s="76">
        <v>0</v>
      </c>
      <c r="I250" s="6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1"/>
      <c r="BC250" t="s">
        <v>76</v>
      </c>
      <c r="BD250" s="72">
        <v>3956</v>
      </c>
      <c r="BE250" s="94">
        <v>0.24456521739130435</v>
      </c>
      <c r="BF250" s="94">
        <v>0.25815217391304346</v>
      </c>
      <c r="BG250" s="94">
        <v>0.25815217391304346</v>
      </c>
      <c r="BH250" s="94">
        <v>0.2391304347826087</v>
      </c>
      <c r="BI250" s="74">
        <f>SUM(BE250:BH250)</f>
        <v>1</v>
      </c>
      <c r="BK250" s="72">
        <v>8600</v>
      </c>
      <c r="BL250" s="73">
        <f>+BK250*BE250</f>
        <v>2103.2608695652175</v>
      </c>
      <c r="BM250" s="73">
        <f>+BK250*BF250</f>
        <v>2220.1086956521735</v>
      </c>
      <c r="BN250" s="73">
        <f>+BK250*BG250</f>
        <v>2220.1086956521735</v>
      </c>
      <c r="BO250" s="73">
        <f>+BK250*BH250</f>
        <v>2056.521739130435</v>
      </c>
      <c r="BP250" s="72"/>
      <c r="BQ250" s="71">
        <v>-154442.23999999999</v>
      </c>
      <c r="BR250" s="70">
        <f t="shared" si="9"/>
        <v>0</v>
      </c>
      <c r="BS250" s="70">
        <f t="shared" si="9"/>
        <v>0</v>
      </c>
      <c r="BT250" s="70">
        <f t="shared" si="9"/>
        <v>0</v>
      </c>
      <c r="BU250" s="70">
        <f t="shared" si="9"/>
        <v>2.0565217391304348E-3</v>
      </c>
      <c r="BV250" s="69">
        <f>SUM(BR250:BU250)</f>
        <v>2.0565217391304348E-3</v>
      </c>
      <c r="BX250" s="68">
        <f>SUM(BY250:CB250)</f>
        <v>-154442.23999999999</v>
      </c>
      <c r="BY250" s="67">
        <f>+(BR250/$BV$250)*$BQ$250</f>
        <v>0</v>
      </c>
      <c r="BZ250" s="67">
        <f>+(BS250/$BV$250)*$BQ$250</f>
        <v>0</v>
      </c>
      <c r="CA250" s="67">
        <f>+(BT250/$BV$250)*$BQ$250</f>
        <v>0</v>
      </c>
      <c r="CB250" s="67">
        <f>+(BU250/$BV$250)*$BQ$250</f>
        <v>-154442.23999999999</v>
      </c>
    </row>
    <row r="251" spans="1:80" ht="15" x14ac:dyDescent="0.25">
      <c r="A251" s="78" t="s">
        <v>75</v>
      </c>
      <c r="B251" s="77">
        <v>0</v>
      </c>
      <c r="C251" s="77">
        <v>0</v>
      </c>
      <c r="D251" s="77">
        <v>0</v>
      </c>
      <c r="E251" s="77">
        <v>0</v>
      </c>
      <c r="F251" s="77">
        <v>0</v>
      </c>
      <c r="G251" s="76">
        <v>0</v>
      </c>
      <c r="H251" s="76">
        <v>0</v>
      </c>
      <c r="I251" s="6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1"/>
      <c r="BC251" t="s">
        <v>74</v>
      </c>
      <c r="BD251" s="72">
        <v>3956</v>
      </c>
      <c r="BE251" s="94">
        <v>0.24456521739130435</v>
      </c>
      <c r="BF251" s="94">
        <v>0.25815217391304346</v>
      </c>
      <c r="BG251" s="94">
        <v>0.25815217391304346</v>
      </c>
      <c r="BH251" s="94">
        <v>0.2391304347826087</v>
      </c>
      <c r="BI251" s="74">
        <f>SUM(BE251:BH251)</f>
        <v>1</v>
      </c>
      <c r="BK251" s="72">
        <v>8600</v>
      </c>
      <c r="BL251" s="73">
        <f>+BK251*BE251</f>
        <v>2103.2608695652175</v>
      </c>
      <c r="BM251" s="73">
        <f>+BK251*BF251</f>
        <v>2220.1086956521735</v>
      </c>
      <c r="BN251" s="73">
        <f>+BK251*BG251</f>
        <v>2220.1086956521735</v>
      </c>
      <c r="BO251" s="73">
        <f>+BK251*BH251</f>
        <v>2056.521739130435</v>
      </c>
      <c r="BP251" s="72"/>
      <c r="BQ251" s="71">
        <v>-154442.23999999999</v>
      </c>
      <c r="BR251" s="70">
        <f t="shared" si="9"/>
        <v>0</v>
      </c>
      <c r="BS251" s="70">
        <f t="shared" si="9"/>
        <v>0</v>
      </c>
      <c r="BT251" s="70">
        <f t="shared" si="9"/>
        <v>0</v>
      </c>
      <c r="BU251" s="70">
        <f t="shared" si="9"/>
        <v>2.0565217391304348E-3</v>
      </c>
      <c r="BV251" s="69">
        <f>SUM(BR251:BU251)</f>
        <v>2.0565217391304348E-3</v>
      </c>
      <c r="BX251" s="68">
        <f>SUM(BY251:CB251)</f>
        <v>-154442.23999999999</v>
      </c>
      <c r="BY251" s="67">
        <f>+(BR251/$BV$251)*$BQ$251</f>
        <v>0</v>
      </c>
      <c r="BZ251" s="67">
        <f>+(BS251/$BV$251)*$BQ$251</f>
        <v>0</v>
      </c>
      <c r="CA251" s="67">
        <f>+(BT251/$BV$251)*$BQ$251</f>
        <v>0</v>
      </c>
      <c r="CB251" s="67">
        <f>+(BU251/$BV$251)*$BQ$251</f>
        <v>-154442.23999999999</v>
      </c>
    </row>
    <row r="252" spans="1:80" ht="15" x14ac:dyDescent="0.25">
      <c r="A252" s="66" t="s">
        <v>73</v>
      </c>
      <c r="B252" s="65">
        <v>0</v>
      </c>
      <c r="C252" s="65">
        <v>0</v>
      </c>
      <c r="D252" s="65">
        <v>0</v>
      </c>
      <c r="E252" s="65">
        <v>0</v>
      </c>
      <c r="F252" s="65">
        <v>0</v>
      </c>
      <c r="G252" s="64">
        <v>0</v>
      </c>
      <c r="H252" s="64">
        <v>0</v>
      </c>
      <c r="I252" s="6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1"/>
      <c r="BD252">
        <v>422</v>
      </c>
      <c r="BE252">
        <v>27</v>
      </c>
      <c r="BK252">
        <v>770</v>
      </c>
      <c r="BL252" t="s">
        <v>72</v>
      </c>
      <c r="BQ252">
        <v>483</v>
      </c>
      <c r="BR252" t="s">
        <v>72</v>
      </c>
      <c r="BX252" t="s">
        <v>72</v>
      </c>
    </row>
    <row r="253" spans="1:80" ht="15" x14ac:dyDescent="0.25">
      <c r="A253" s="66" t="s">
        <v>71</v>
      </c>
      <c r="B253" s="65">
        <v>0</v>
      </c>
      <c r="C253" s="65">
        <v>0</v>
      </c>
      <c r="D253" s="65">
        <v>0</v>
      </c>
      <c r="E253" s="65">
        <v>0</v>
      </c>
      <c r="F253" s="65">
        <v>0</v>
      </c>
      <c r="G253" s="64"/>
      <c r="H253" s="64">
        <v>0</v>
      </c>
      <c r="I253" s="6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1"/>
      <c r="BD253">
        <v>423</v>
      </c>
      <c r="BE253">
        <v>40</v>
      </c>
      <c r="BK253">
        <v>771</v>
      </c>
      <c r="BQ253">
        <v>501</v>
      </c>
    </row>
    <row r="254" spans="1:80" ht="15" x14ac:dyDescent="0.25">
      <c r="A254" s="63"/>
      <c r="B254" s="61"/>
      <c r="C254" s="61"/>
      <c r="D254" s="61"/>
      <c r="E254" s="61"/>
      <c r="F254" s="61"/>
      <c r="G254" s="61"/>
      <c r="H254" s="61"/>
      <c r="I254" s="6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1"/>
      <c r="BD254">
        <v>424</v>
      </c>
      <c r="BE254">
        <v>53</v>
      </c>
      <c r="BK254">
        <v>772</v>
      </c>
      <c r="BQ254">
        <v>518</v>
      </c>
    </row>
    <row r="255" spans="1:80" ht="29.25" customHeight="1" x14ac:dyDescent="0.25">
      <c r="A255" s="62" t="s">
        <v>42</v>
      </c>
      <c r="B255" s="61">
        <v>0</v>
      </c>
      <c r="C255" s="61"/>
      <c r="D255" s="61"/>
      <c r="E255" s="61"/>
      <c r="F255" s="61"/>
      <c r="G255" s="61"/>
      <c r="H255" s="61"/>
      <c r="I255" s="6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1"/>
      <c r="BD255">
        <v>425</v>
      </c>
      <c r="BE255">
        <v>66</v>
      </c>
      <c r="BK255">
        <v>773</v>
      </c>
      <c r="BQ255">
        <v>535</v>
      </c>
    </row>
    <row r="256" spans="1:80" ht="15" x14ac:dyDescent="0.25">
      <c r="A256" s="63"/>
      <c r="B256" s="61"/>
      <c r="C256" s="61"/>
      <c r="D256" s="61"/>
      <c r="E256" s="61"/>
      <c r="F256" s="61"/>
      <c r="G256" s="61"/>
      <c r="H256" s="61"/>
      <c r="I256" s="6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1"/>
      <c r="BD256">
        <v>426</v>
      </c>
      <c r="BE256">
        <v>79</v>
      </c>
      <c r="BK256">
        <v>774</v>
      </c>
      <c r="BQ256">
        <v>552</v>
      </c>
    </row>
    <row r="257" spans="1:80" ht="18.75" x14ac:dyDescent="0.25">
      <c r="A257" s="93" t="s">
        <v>41</v>
      </c>
      <c r="B257" s="252" t="s">
        <v>103</v>
      </c>
      <c r="C257" s="253"/>
      <c r="D257" s="253"/>
      <c r="E257" s="253"/>
      <c r="F257" s="253"/>
      <c r="G257" s="254"/>
      <c r="H257" s="255"/>
      <c r="I257" s="6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1"/>
      <c r="BC257" t="s">
        <v>41</v>
      </c>
      <c r="BQ257" s="87" t="s">
        <v>90</v>
      </c>
      <c r="BR257" s="86">
        <v>1</v>
      </c>
      <c r="BS257" s="86">
        <v>2</v>
      </c>
      <c r="BT257" s="86">
        <v>3</v>
      </c>
      <c r="BU257" s="86">
        <v>4</v>
      </c>
    </row>
    <row r="258" spans="1:80" ht="15" x14ac:dyDescent="0.25">
      <c r="A258" s="92"/>
      <c r="B258" s="91">
        <v>1</v>
      </c>
      <c r="C258" s="91">
        <v>2</v>
      </c>
      <c r="D258" s="91">
        <v>3</v>
      </c>
      <c r="E258" s="91">
        <v>4</v>
      </c>
      <c r="F258" s="91" t="s">
        <v>102</v>
      </c>
      <c r="G258" s="91" t="s">
        <v>101</v>
      </c>
      <c r="H258" s="90" t="s">
        <v>100</v>
      </c>
      <c r="I258" s="6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1"/>
      <c r="BQ258" t="s">
        <v>99</v>
      </c>
    </row>
    <row r="259" spans="1:80" ht="15" x14ac:dyDescent="0.25">
      <c r="A259" s="89" t="s">
        <v>98</v>
      </c>
      <c r="B259" s="84">
        <v>0</v>
      </c>
      <c r="C259" s="84">
        <v>0</v>
      </c>
      <c r="D259" s="84">
        <v>0</v>
      </c>
      <c r="E259" s="84">
        <v>0</v>
      </c>
      <c r="F259" s="84">
        <v>0</v>
      </c>
      <c r="G259" s="83">
        <v>0</v>
      </c>
      <c r="H259" s="83">
        <v>0</v>
      </c>
      <c r="I259" s="6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1"/>
      <c r="BP259" s="82" t="s">
        <v>82</v>
      </c>
      <c r="BR259" s="88">
        <v>9.9999999999999995E-7</v>
      </c>
      <c r="BS259" s="88">
        <v>0</v>
      </c>
      <c r="BT259" s="88">
        <v>0</v>
      </c>
      <c r="BU259" s="88">
        <v>0</v>
      </c>
    </row>
    <row r="260" spans="1:80" ht="15" x14ac:dyDescent="0.25">
      <c r="A260" s="89" t="s">
        <v>97</v>
      </c>
      <c r="B260" s="84">
        <v>0</v>
      </c>
      <c r="C260" s="84">
        <v>0</v>
      </c>
      <c r="D260" s="84">
        <v>0</v>
      </c>
      <c r="E260" s="84">
        <v>0</v>
      </c>
      <c r="F260" s="84">
        <v>0</v>
      </c>
      <c r="G260" s="83">
        <v>0</v>
      </c>
      <c r="H260" s="83">
        <v>0</v>
      </c>
      <c r="I260" s="6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1"/>
      <c r="BD260">
        <v>28</v>
      </c>
      <c r="BP260" s="82" t="s">
        <v>80</v>
      </c>
      <c r="BR260" s="88">
        <v>0</v>
      </c>
      <c r="BS260" s="88">
        <v>9.9999999999999995E-7</v>
      </c>
      <c r="BT260" s="88">
        <v>0</v>
      </c>
      <c r="BU260" s="88">
        <v>0</v>
      </c>
    </row>
    <row r="261" spans="1:80" ht="15" x14ac:dyDescent="0.25">
      <c r="A261" s="66" t="s">
        <v>96</v>
      </c>
      <c r="B261" s="65">
        <v>0</v>
      </c>
      <c r="C261" s="65">
        <v>0</v>
      </c>
      <c r="D261" s="65">
        <v>0</v>
      </c>
      <c r="E261" s="65">
        <v>0</v>
      </c>
      <c r="F261" s="65">
        <v>0</v>
      </c>
      <c r="G261" s="64">
        <v>0</v>
      </c>
      <c r="H261" s="64">
        <v>0</v>
      </c>
      <c r="I261" s="6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1"/>
      <c r="BD261">
        <v>41</v>
      </c>
      <c r="BP261" s="82" t="s">
        <v>78</v>
      </c>
      <c r="BR261" s="88">
        <v>0</v>
      </c>
      <c r="BS261" s="88">
        <v>0</v>
      </c>
      <c r="BT261" s="88">
        <v>0</v>
      </c>
      <c r="BU261" s="88">
        <v>9.9999999999999995E-7</v>
      </c>
    </row>
    <row r="262" spans="1:80" ht="15" x14ac:dyDescent="0.25">
      <c r="A262" s="85" t="s">
        <v>95</v>
      </c>
      <c r="B262" s="84">
        <v>0</v>
      </c>
      <c r="C262" s="84">
        <v>0</v>
      </c>
      <c r="D262" s="84">
        <v>0</v>
      </c>
      <c r="E262" s="84">
        <v>0</v>
      </c>
      <c r="F262" s="84">
        <v>0</v>
      </c>
      <c r="G262" s="83">
        <v>0</v>
      </c>
      <c r="H262" s="83">
        <v>0</v>
      </c>
      <c r="I262" s="6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1"/>
      <c r="BD262">
        <v>54</v>
      </c>
      <c r="BP262" s="82" t="s">
        <v>76</v>
      </c>
      <c r="BR262" s="88">
        <v>0</v>
      </c>
      <c r="BS262" s="88">
        <v>0</v>
      </c>
      <c r="BT262" s="88">
        <v>0</v>
      </c>
      <c r="BU262" s="88">
        <v>9.9999999999999995E-7</v>
      </c>
    </row>
    <row r="263" spans="1:80" ht="15" x14ac:dyDescent="0.25">
      <c r="A263" s="85" t="s">
        <v>94</v>
      </c>
      <c r="B263" s="84">
        <v>0</v>
      </c>
      <c r="C263" s="84">
        <v>0</v>
      </c>
      <c r="D263" s="84">
        <v>0</v>
      </c>
      <c r="E263" s="84">
        <v>0</v>
      </c>
      <c r="F263" s="84">
        <v>0</v>
      </c>
      <c r="G263" s="83">
        <v>0</v>
      </c>
      <c r="H263" s="83">
        <v>0</v>
      </c>
      <c r="I263" s="6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1"/>
      <c r="BD263">
        <v>67</v>
      </c>
      <c r="BP263" s="82" t="s">
        <v>74</v>
      </c>
      <c r="BR263" s="88">
        <v>0</v>
      </c>
      <c r="BS263" s="88">
        <v>0</v>
      </c>
      <c r="BT263" s="88">
        <v>0</v>
      </c>
      <c r="BU263" s="88">
        <v>9.9999999999999995E-7</v>
      </c>
    </row>
    <row r="264" spans="1:80" ht="15" x14ac:dyDescent="0.25">
      <c r="A264" s="85" t="s">
        <v>93</v>
      </c>
      <c r="B264" s="84">
        <v>0</v>
      </c>
      <c r="C264" s="84">
        <v>0</v>
      </c>
      <c r="D264" s="84">
        <v>0</v>
      </c>
      <c r="E264" s="84">
        <v>0</v>
      </c>
      <c r="F264" s="84">
        <v>0</v>
      </c>
      <c r="G264" s="83">
        <v>0</v>
      </c>
      <c r="H264" s="83">
        <v>0</v>
      </c>
      <c r="I264" s="6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1"/>
      <c r="BD264">
        <v>80</v>
      </c>
    </row>
    <row r="265" spans="1:80" ht="15" x14ac:dyDescent="0.25">
      <c r="A265" s="85" t="s">
        <v>92</v>
      </c>
      <c r="B265" s="84">
        <v>0</v>
      </c>
      <c r="C265" s="84">
        <v>0</v>
      </c>
      <c r="D265" s="84">
        <v>0</v>
      </c>
      <c r="E265" s="84">
        <v>0</v>
      </c>
      <c r="F265" s="84">
        <v>0</v>
      </c>
      <c r="G265" s="83">
        <v>0</v>
      </c>
      <c r="H265" s="83">
        <v>0</v>
      </c>
      <c r="I265" s="6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1"/>
      <c r="BD265" s="87" t="s">
        <v>90</v>
      </c>
      <c r="BE265" s="86">
        <v>1</v>
      </c>
      <c r="BF265" s="86">
        <v>2</v>
      </c>
      <c r="BG265" s="86">
        <v>3</v>
      </c>
      <c r="BH265" s="86">
        <v>4</v>
      </c>
      <c r="BK265" s="87" t="s">
        <v>90</v>
      </c>
      <c r="BL265" s="86">
        <v>1</v>
      </c>
      <c r="BM265" s="86">
        <v>2</v>
      </c>
      <c r="BN265" s="86">
        <v>3</v>
      </c>
      <c r="BO265" s="86">
        <v>4</v>
      </c>
    </row>
    <row r="266" spans="1:80" ht="15" x14ac:dyDescent="0.25">
      <c r="A266" s="85" t="s">
        <v>91</v>
      </c>
      <c r="B266" s="84">
        <v>0</v>
      </c>
      <c r="C266" s="84">
        <v>0</v>
      </c>
      <c r="D266" s="84">
        <v>0</v>
      </c>
      <c r="E266" s="84">
        <v>0</v>
      </c>
      <c r="F266" s="84">
        <v>0</v>
      </c>
      <c r="G266" s="83">
        <v>0</v>
      </c>
      <c r="H266" s="83">
        <v>0</v>
      </c>
      <c r="I266" s="6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1"/>
      <c r="BQ266" s="87" t="s">
        <v>90</v>
      </c>
      <c r="BR266" s="86">
        <v>1</v>
      </c>
      <c r="BS266" s="86">
        <v>2</v>
      </c>
      <c r="BT266" s="86">
        <v>3</v>
      </c>
      <c r="BU266" s="86">
        <v>4</v>
      </c>
      <c r="BX266" s="87" t="s">
        <v>90</v>
      </c>
      <c r="BY266" s="86">
        <v>1</v>
      </c>
      <c r="BZ266" s="86">
        <v>2</v>
      </c>
      <c r="CA266" s="86">
        <v>3</v>
      </c>
      <c r="CB266" s="86">
        <v>4</v>
      </c>
    </row>
    <row r="267" spans="1:80" ht="15" x14ac:dyDescent="0.25">
      <c r="A267" s="85" t="s">
        <v>89</v>
      </c>
      <c r="B267" s="84">
        <v>0</v>
      </c>
      <c r="C267" s="84">
        <v>0</v>
      </c>
      <c r="D267" s="84">
        <v>0</v>
      </c>
      <c r="E267" s="84">
        <v>0</v>
      </c>
      <c r="F267" s="84">
        <v>0</v>
      </c>
      <c r="G267" s="83">
        <v>0</v>
      </c>
      <c r="H267" s="83">
        <v>0</v>
      </c>
      <c r="I267" s="6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1"/>
      <c r="BD267" t="s">
        <v>88</v>
      </c>
      <c r="BK267" t="s">
        <v>87</v>
      </c>
      <c r="BQ267" s="82" t="s">
        <v>86</v>
      </c>
      <c r="BR267" s="81" t="s">
        <v>85</v>
      </c>
      <c r="BS267" s="81"/>
      <c r="BT267" s="81"/>
      <c r="BU267" s="81"/>
      <c r="BV267" s="80" t="s">
        <v>84</v>
      </c>
    </row>
    <row r="268" spans="1:80" ht="15" x14ac:dyDescent="0.25">
      <c r="A268" s="79" t="s">
        <v>83</v>
      </c>
      <c r="B268" s="77">
        <v>0</v>
      </c>
      <c r="C268" s="77">
        <v>0</v>
      </c>
      <c r="D268" s="77">
        <v>0</v>
      </c>
      <c r="E268" s="77">
        <v>0</v>
      </c>
      <c r="F268" s="77">
        <v>0</v>
      </c>
      <c r="G268" s="76">
        <v>0</v>
      </c>
      <c r="H268" s="76">
        <v>0</v>
      </c>
      <c r="I268" s="6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1"/>
      <c r="BC268" t="s">
        <v>82</v>
      </c>
      <c r="BD268" s="72">
        <v>3956</v>
      </c>
      <c r="BE268" s="75">
        <v>0.24456521739130435</v>
      </c>
      <c r="BF268" s="75">
        <v>0.25815217391304346</v>
      </c>
      <c r="BG268" s="75">
        <v>0.25815217391304346</v>
      </c>
      <c r="BH268" s="75">
        <v>0.2391304347826087</v>
      </c>
      <c r="BI268" s="74">
        <f>SUM(BE268:BH268)</f>
        <v>1</v>
      </c>
      <c r="BK268" s="72">
        <v>8600</v>
      </c>
      <c r="BL268" s="73">
        <f>+BK268*BE268</f>
        <v>2103.2608695652175</v>
      </c>
      <c r="BM268" s="73">
        <f>+BK268*BF268</f>
        <v>2220.1086956521735</v>
      </c>
      <c r="BN268" s="73">
        <f>+BK268*BG268</f>
        <v>2220.1086956521735</v>
      </c>
      <c r="BO268" s="73">
        <f>+BK268*BH268</f>
        <v>2056.521739130435</v>
      </c>
      <c r="BP268" s="72"/>
      <c r="BQ268" s="71">
        <v>-147163.20000000001</v>
      </c>
      <c r="BR268" s="70">
        <f t="shared" ref="BR268:BU272" si="10">(IF((BR259&gt;0),(BR259),(0)))*BL268</f>
        <v>2.1032608695652176E-3</v>
      </c>
      <c r="BS268" s="70">
        <f t="shared" si="10"/>
        <v>0</v>
      </c>
      <c r="BT268" s="70">
        <f t="shared" si="10"/>
        <v>0</v>
      </c>
      <c r="BU268" s="70">
        <f t="shared" si="10"/>
        <v>0</v>
      </c>
      <c r="BV268" s="69">
        <f>SUM(BR268:BU268)</f>
        <v>2.1032608695652176E-3</v>
      </c>
      <c r="BX268" s="68">
        <f>SUM(BY268:CB268)</f>
        <v>-147163.20000000001</v>
      </c>
      <c r="BY268" s="67">
        <f>+(BR268/$BV$268)*$BQ$268</f>
        <v>-147163.20000000001</v>
      </c>
      <c r="BZ268" s="67">
        <f>+(BS268/$BV$268)*$BQ$268</f>
        <v>0</v>
      </c>
      <c r="CA268" s="67">
        <f>+(BT268/$BV$268)*$BQ$268</f>
        <v>0</v>
      </c>
      <c r="CB268" s="67">
        <f>+(BU268/$BV$268)*$BQ$268</f>
        <v>0</v>
      </c>
    </row>
    <row r="269" spans="1:80" ht="15" x14ac:dyDescent="0.25">
      <c r="A269" s="79" t="s">
        <v>81</v>
      </c>
      <c r="B269" s="77">
        <v>0</v>
      </c>
      <c r="C269" s="77">
        <v>0</v>
      </c>
      <c r="D269" s="77">
        <v>0</v>
      </c>
      <c r="E269" s="77">
        <v>0</v>
      </c>
      <c r="F269" s="77">
        <v>0</v>
      </c>
      <c r="G269" s="76">
        <v>0</v>
      </c>
      <c r="H269" s="76">
        <v>0</v>
      </c>
      <c r="I269" s="6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1"/>
      <c r="BC269" t="s">
        <v>80</v>
      </c>
      <c r="BD269" s="72">
        <v>3956</v>
      </c>
      <c r="BE269" s="75">
        <v>0.24456521739130435</v>
      </c>
      <c r="BF269" s="75">
        <v>0.25815217391304346</v>
      </c>
      <c r="BG269" s="75">
        <v>0.25815217391304346</v>
      </c>
      <c r="BH269" s="75">
        <v>0.2391304347826087</v>
      </c>
      <c r="BI269" s="74">
        <f>SUM(BE269:BH269)</f>
        <v>1</v>
      </c>
      <c r="BK269" s="72">
        <v>8600</v>
      </c>
      <c r="BL269" s="73">
        <f>+BK269*BE269</f>
        <v>2103.2608695652175</v>
      </c>
      <c r="BM269" s="73">
        <f>+BK269*BF269</f>
        <v>2220.1086956521735</v>
      </c>
      <c r="BN269" s="73">
        <f>+BK269*BG269</f>
        <v>2220.1086956521735</v>
      </c>
      <c r="BO269" s="73">
        <f>+BK269*BH269</f>
        <v>2056.521739130435</v>
      </c>
      <c r="BP269" s="72"/>
      <c r="BQ269" s="71">
        <v>-147163.20000000001</v>
      </c>
      <c r="BR269" s="70">
        <f t="shared" si="10"/>
        <v>0</v>
      </c>
      <c r="BS269" s="70">
        <f t="shared" si="10"/>
        <v>2.2201086956521736E-3</v>
      </c>
      <c r="BT269" s="70">
        <f t="shared" si="10"/>
        <v>0</v>
      </c>
      <c r="BU269" s="70">
        <f t="shared" si="10"/>
        <v>0</v>
      </c>
      <c r="BV269" s="69">
        <f>SUM(BR269:BU269)</f>
        <v>2.2201086956521736E-3</v>
      </c>
      <c r="BX269" s="68">
        <f>SUM(BY269:CB269)</f>
        <v>-147163.20000000001</v>
      </c>
      <c r="BY269" s="67">
        <f>+(BR269/$BV$269)*$BQ$269</f>
        <v>0</v>
      </c>
      <c r="BZ269" s="67">
        <f>+(BS269/$BV$269)*$BQ$269</f>
        <v>-147163.20000000001</v>
      </c>
      <c r="CA269" s="67">
        <f>+(BT269/$BV$269)*$BQ$269</f>
        <v>0</v>
      </c>
      <c r="CB269" s="67">
        <f>+(BU269/$BV$269)*$BQ$269</f>
        <v>0</v>
      </c>
    </row>
    <row r="270" spans="1:80" ht="15" x14ac:dyDescent="0.25">
      <c r="A270" s="79" t="s">
        <v>79</v>
      </c>
      <c r="B270" s="77">
        <v>0</v>
      </c>
      <c r="C270" s="77">
        <v>0</v>
      </c>
      <c r="D270" s="77">
        <v>0</v>
      </c>
      <c r="E270" s="77">
        <v>0</v>
      </c>
      <c r="F270" s="77">
        <v>0</v>
      </c>
      <c r="G270" s="76">
        <v>0</v>
      </c>
      <c r="H270" s="76">
        <v>0</v>
      </c>
      <c r="I270" s="6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1"/>
      <c r="BC270" t="s">
        <v>78</v>
      </c>
      <c r="BD270" s="72">
        <v>3956</v>
      </c>
      <c r="BE270" s="75">
        <v>0.24456521739130435</v>
      </c>
      <c r="BF270" s="75">
        <v>0.25815217391304346</v>
      </c>
      <c r="BG270" s="75">
        <v>0.25815217391304346</v>
      </c>
      <c r="BH270" s="75">
        <v>0.2391304347826087</v>
      </c>
      <c r="BI270" s="74">
        <f>SUM(BE270:BH270)</f>
        <v>1</v>
      </c>
      <c r="BK270" s="72">
        <v>8600</v>
      </c>
      <c r="BL270" s="73">
        <f>+BK270*BE270</f>
        <v>2103.2608695652175</v>
      </c>
      <c r="BM270" s="73">
        <f>+BK270*BF270</f>
        <v>2220.1086956521735</v>
      </c>
      <c r="BN270" s="73">
        <f>+BK270*BG270</f>
        <v>2220.1086956521735</v>
      </c>
      <c r="BO270" s="73">
        <f>+BK270*BH270</f>
        <v>2056.521739130435</v>
      </c>
      <c r="BP270" s="72"/>
      <c r="BQ270" s="71">
        <v>-147163.20000000001</v>
      </c>
      <c r="BR270" s="70">
        <f t="shared" si="10"/>
        <v>0</v>
      </c>
      <c r="BS270" s="70">
        <f t="shared" si="10"/>
        <v>0</v>
      </c>
      <c r="BT270" s="70">
        <f t="shared" si="10"/>
        <v>0</v>
      </c>
      <c r="BU270" s="70">
        <f t="shared" si="10"/>
        <v>2.0565217391304348E-3</v>
      </c>
      <c r="BV270" s="69">
        <f>SUM(BR270:BU270)</f>
        <v>2.0565217391304348E-3</v>
      </c>
      <c r="BX270" s="68">
        <f>SUM(BY270:CB270)</f>
        <v>-147163.20000000001</v>
      </c>
      <c r="BY270" s="67">
        <f>+(BR270/$BV$270)*$BQ$270</f>
        <v>0</v>
      </c>
      <c r="BZ270" s="67">
        <f>+(BS270/$BV$270)*$BQ$270</f>
        <v>0</v>
      </c>
      <c r="CA270" s="67">
        <f>+(BT270/$BV$270)*$BQ$270</f>
        <v>0</v>
      </c>
      <c r="CB270" s="67">
        <f>+(BU270/$BV$270)*$BQ$270</f>
        <v>-147163.20000000001</v>
      </c>
    </row>
    <row r="271" spans="1:80" ht="15" x14ac:dyDescent="0.25">
      <c r="A271" s="79" t="s">
        <v>77</v>
      </c>
      <c r="B271" s="77">
        <v>0</v>
      </c>
      <c r="C271" s="77">
        <v>0</v>
      </c>
      <c r="D271" s="77">
        <v>0</v>
      </c>
      <c r="E271" s="77">
        <v>0</v>
      </c>
      <c r="F271" s="77">
        <v>0</v>
      </c>
      <c r="G271" s="76">
        <v>0</v>
      </c>
      <c r="H271" s="76">
        <v>0</v>
      </c>
      <c r="I271" s="6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1"/>
      <c r="BC271" t="s">
        <v>76</v>
      </c>
      <c r="BD271" s="72">
        <v>3956</v>
      </c>
      <c r="BE271" s="75">
        <v>0.24456521739130435</v>
      </c>
      <c r="BF271" s="75">
        <v>0.25815217391304346</v>
      </c>
      <c r="BG271" s="75">
        <v>0.25815217391304346</v>
      </c>
      <c r="BH271" s="75">
        <v>0.2391304347826087</v>
      </c>
      <c r="BI271" s="74">
        <f>SUM(BE271:BH271)</f>
        <v>1</v>
      </c>
      <c r="BK271" s="72">
        <v>8600</v>
      </c>
      <c r="BL271" s="73">
        <f>+BK271*BE271</f>
        <v>2103.2608695652175</v>
      </c>
      <c r="BM271" s="73">
        <f>+BK271*BF271</f>
        <v>2220.1086956521735</v>
      </c>
      <c r="BN271" s="73">
        <f>+BK271*BG271</f>
        <v>2220.1086956521735</v>
      </c>
      <c r="BO271" s="73">
        <f>+BK271*BH271</f>
        <v>2056.521739130435</v>
      </c>
      <c r="BP271" s="72"/>
      <c r="BQ271" s="71">
        <v>-156974.08000000002</v>
      </c>
      <c r="BR271" s="70">
        <f t="shared" si="10"/>
        <v>0</v>
      </c>
      <c r="BS271" s="70">
        <f t="shared" si="10"/>
        <v>0</v>
      </c>
      <c r="BT271" s="70">
        <f t="shared" si="10"/>
        <v>0</v>
      </c>
      <c r="BU271" s="70">
        <f t="shared" si="10"/>
        <v>2.0565217391304348E-3</v>
      </c>
      <c r="BV271" s="69">
        <f>SUM(BR271:BU271)</f>
        <v>2.0565217391304348E-3</v>
      </c>
      <c r="BX271" s="68">
        <f>SUM(BY271:CB271)</f>
        <v>-156974.08000000002</v>
      </c>
      <c r="BY271" s="67">
        <f>+(BR271/$BV$271)*$BQ$271</f>
        <v>0</v>
      </c>
      <c r="BZ271" s="67">
        <f>+(BS271/$BV$271)*$BQ$271</f>
        <v>0</v>
      </c>
      <c r="CA271" s="67">
        <f>+(BT271/$BV$271)*$BQ$271</f>
        <v>0</v>
      </c>
      <c r="CB271" s="67">
        <f>+(BU271/$BV$271)*$BQ$271</f>
        <v>-156974.08000000002</v>
      </c>
    </row>
    <row r="272" spans="1:80" ht="15" x14ac:dyDescent="0.25">
      <c r="A272" s="78" t="s">
        <v>75</v>
      </c>
      <c r="B272" s="77">
        <v>0</v>
      </c>
      <c r="C272" s="77">
        <v>0</v>
      </c>
      <c r="D272" s="77">
        <v>0</v>
      </c>
      <c r="E272" s="77">
        <v>0</v>
      </c>
      <c r="F272" s="77">
        <v>0</v>
      </c>
      <c r="G272" s="76">
        <v>0</v>
      </c>
      <c r="H272" s="76">
        <v>0</v>
      </c>
      <c r="I272" s="6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1"/>
      <c r="BC272" t="s">
        <v>74</v>
      </c>
      <c r="BD272" s="72">
        <v>3956</v>
      </c>
      <c r="BE272" s="75">
        <v>0.24456521739130435</v>
      </c>
      <c r="BF272" s="75">
        <v>0.25815217391304346</v>
      </c>
      <c r="BG272" s="75">
        <v>0.25815217391304346</v>
      </c>
      <c r="BH272" s="75">
        <v>0.2391304347826087</v>
      </c>
      <c r="BI272" s="74">
        <f>SUM(BE272:BH272)</f>
        <v>1</v>
      </c>
      <c r="BK272" s="72">
        <v>8600</v>
      </c>
      <c r="BL272" s="73">
        <f>+BK272*BE272</f>
        <v>2103.2608695652175</v>
      </c>
      <c r="BM272" s="73">
        <f>+BK272*BF272</f>
        <v>2220.1086956521735</v>
      </c>
      <c r="BN272" s="73">
        <f>+BK272*BG272</f>
        <v>2220.1086956521735</v>
      </c>
      <c r="BO272" s="73">
        <f>+BK272*BH272</f>
        <v>2056.521739130435</v>
      </c>
      <c r="BP272" s="72"/>
      <c r="BQ272" s="71">
        <v>-156974.08000000002</v>
      </c>
      <c r="BR272" s="70">
        <f t="shared" si="10"/>
        <v>0</v>
      </c>
      <c r="BS272" s="70">
        <f t="shared" si="10"/>
        <v>0</v>
      </c>
      <c r="BT272" s="70">
        <f t="shared" si="10"/>
        <v>0</v>
      </c>
      <c r="BU272" s="70">
        <f t="shared" si="10"/>
        <v>2.0565217391304348E-3</v>
      </c>
      <c r="BV272" s="69">
        <f>SUM(BR272:BU272)</f>
        <v>2.0565217391304348E-3</v>
      </c>
      <c r="BX272" s="68">
        <f>SUM(BY272:CB272)</f>
        <v>-156974.08000000002</v>
      </c>
      <c r="BY272" s="67">
        <f>+(BR272/$BV$272)*$BQ$272</f>
        <v>0</v>
      </c>
      <c r="BZ272" s="67">
        <f>+(BS272/$BV$272)*$BQ$272</f>
        <v>0</v>
      </c>
      <c r="CA272" s="67">
        <f>+(BT272/$BV$272)*$BQ$272</f>
        <v>0</v>
      </c>
      <c r="CB272" s="67">
        <f>+(BU272/$BV$272)*$BQ$272</f>
        <v>-156974.08000000002</v>
      </c>
    </row>
    <row r="273" spans="1:80" ht="15" x14ac:dyDescent="0.25">
      <c r="A273" s="66" t="s">
        <v>73</v>
      </c>
      <c r="B273" s="65">
        <v>0</v>
      </c>
      <c r="C273" s="65">
        <v>0</v>
      </c>
      <c r="D273" s="65">
        <v>0</v>
      </c>
      <c r="E273" s="65">
        <v>0</v>
      </c>
      <c r="F273" s="65">
        <v>0</v>
      </c>
      <c r="G273" s="64">
        <v>0</v>
      </c>
      <c r="H273" s="64">
        <v>0</v>
      </c>
      <c r="I273" s="6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1"/>
      <c r="BD273">
        <v>422</v>
      </c>
      <c r="BE273">
        <v>27</v>
      </c>
      <c r="BK273">
        <v>770</v>
      </c>
      <c r="BL273" t="s">
        <v>72</v>
      </c>
      <c r="BQ273">
        <v>483</v>
      </c>
      <c r="BR273" t="s">
        <v>72</v>
      </c>
      <c r="BX273" t="s">
        <v>72</v>
      </c>
    </row>
    <row r="274" spans="1:80" ht="15" x14ac:dyDescent="0.25">
      <c r="A274" s="66" t="s">
        <v>71</v>
      </c>
      <c r="B274" s="65">
        <v>0</v>
      </c>
      <c r="C274" s="65">
        <v>0</v>
      </c>
      <c r="D274" s="65">
        <v>0</v>
      </c>
      <c r="E274" s="65">
        <v>0</v>
      </c>
      <c r="F274" s="65">
        <v>0</v>
      </c>
      <c r="G274" s="64"/>
      <c r="H274" s="64">
        <v>0</v>
      </c>
      <c r="I274" s="6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1"/>
      <c r="BD274">
        <v>423</v>
      </c>
      <c r="BE274">
        <v>40</v>
      </c>
      <c r="BK274">
        <v>771</v>
      </c>
      <c r="BQ274">
        <v>501</v>
      </c>
    </row>
    <row r="275" spans="1:80" ht="15" x14ac:dyDescent="0.25">
      <c r="A275" s="63"/>
      <c r="B275" s="61"/>
      <c r="C275" s="61"/>
      <c r="D275" s="61"/>
      <c r="E275" s="61"/>
      <c r="F275" s="61"/>
      <c r="G275" s="61"/>
      <c r="H275" s="61"/>
      <c r="I275" s="6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1"/>
      <c r="BD275">
        <v>424</v>
      </c>
      <c r="BE275">
        <v>53</v>
      </c>
      <c r="BK275">
        <v>772</v>
      </c>
      <c r="BQ275">
        <v>518</v>
      </c>
    </row>
    <row r="276" spans="1:80" ht="29.25" customHeight="1" x14ac:dyDescent="0.25">
      <c r="A276" s="62" t="s">
        <v>40</v>
      </c>
      <c r="B276" s="61">
        <v>0</v>
      </c>
      <c r="C276" s="61"/>
      <c r="D276" s="61"/>
      <c r="E276" s="61"/>
      <c r="F276" s="61"/>
      <c r="G276" s="61"/>
      <c r="H276" s="61"/>
      <c r="I276" s="6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1"/>
      <c r="BD276">
        <v>425</v>
      </c>
      <c r="BE276">
        <v>66</v>
      </c>
      <c r="BK276">
        <v>773</v>
      </c>
      <c r="BQ276">
        <v>535</v>
      </c>
    </row>
    <row r="277" spans="1:80" ht="15" x14ac:dyDescent="0.25">
      <c r="A277" s="63"/>
      <c r="B277" s="61"/>
      <c r="C277" s="61"/>
      <c r="D277" s="61"/>
      <c r="E277" s="61"/>
      <c r="F277" s="61"/>
      <c r="G277" s="61"/>
      <c r="H277" s="61"/>
      <c r="I277" s="6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1"/>
      <c r="BD277">
        <v>426</v>
      </c>
      <c r="BE277">
        <v>79</v>
      </c>
      <c r="BK277">
        <v>774</v>
      </c>
      <c r="BQ277">
        <v>552</v>
      </c>
    </row>
    <row r="278" spans="1:80" ht="18.75" x14ac:dyDescent="0.25">
      <c r="A278" s="93" t="s">
        <v>39</v>
      </c>
      <c r="B278" s="252" t="s">
        <v>103</v>
      </c>
      <c r="C278" s="253"/>
      <c r="D278" s="253"/>
      <c r="E278" s="253"/>
      <c r="F278" s="253"/>
      <c r="G278" s="254"/>
      <c r="H278" s="255"/>
      <c r="I278" s="6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1"/>
      <c r="BC278" t="s">
        <v>39</v>
      </c>
      <c r="BQ278" s="87" t="s">
        <v>90</v>
      </c>
      <c r="BR278" s="86">
        <v>1</v>
      </c>
      <c r="BS278" s="86">
        <v>2</v>
      </c>
      <c r="BT278" s="86">
        <v>3</v>
      </c>
      <c r="BU278" s="86">
        <v>4</v>
      </c>
    </row>
    <row r="279" spans="1:80" ht="15" x14ac:dyDescent="0.25">
      <c r="A279" s="92"/>
      <c r="B279" s="91">
        <v>1</v>
      </c>
      <c r="C279" s="91">
        <v>2</v>
      </c>
      <c r="D279" s="91">
        <v>3</v>
      </c>
      <c r="E279" s="91">
        <v>4</v>
      </c>
      <c r="F279" s="91" t="s">
        <v>102</v>
      </c>
      <c r="G279" s="91" t="s">
        <v>101</v>
      </c>
      <c r="H279" s="90" t="s">
        <v>100</v>
      </c>
      <c r="I279" s="6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1"/>
      <c r="BQ279" t="s">
        <v>99</v>
      </c>
    </row>
    <row r="280" spans="1:80" ht="15" x14ac:dyDescent="0.25">
      <c r="A280" s="89" t="s">
        <v>98</v>
      </c>
      <c r="B280" s="84">
        <v>0</v>
      </c>
      <c r="C280" s="84">
        <v>0</v>
      </c>
      <c r="D280" s="84">
        <v>0</v>
      </c>
      <c r="E280" s="84">
        <v>0</v>
      </c>
      <c r="F280" s="84">
        <v>0</v>
      </c>
      <c r="G280" s="83">
        <v>0</v>
      </c>
      <c r="H280" s="83">
        <v>0</v>
      </c>
      <c r="I280" s="6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1"/>
      <c r="BP280" s="82" t="s">
        <v>82</v>
      </c>
      <c r="BR280" s="88">
        <v>9.9999999999999995E-7</v>
      </c>
      <c r="BS280" s="88">
        <v>0</v>
      </c>
      <c r="BT280" s="88">
        <v>0</v>
      </c>
      <c r="BU280" s="88">
        <v>0</v>
      </c>
    </row>
    <row r="281" spans="1:80" ht="15" x14ac:dyDescent="0.25">
      <c r="A281" s="89" t="s">
        <v>97</v>
      </c>
      <c r="B281" s="84">
        <v>0</v>
      </c>
      <c r="C281" s="84">
        <v>0</v>
      </c>
      <c r="D281" s="84">
        <v>0</v>
      </c>
      <c r="E281" s="84">
        <v>0</v>
      </c>
      <c r="F281" s="84">
        <v>0</v>
      </c>
      <c r="G281" s="83">
        <v>0</v>
      </c>
      <c r="H281" s="83">
        <v>0</v>
      </c>
      <c r="I281" s="6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1"/>
      <c r="BD281">
        <v>28</v>
      </c>
      <c r="BP281" s="82" t="s">
        <v>80</v>
      </c>
      <c r="BR281" s="88">
        <v>0</v>
      </c>
      <c r="BS281" s="88">
        <v>9.9999999999999995E-7</v>
      </c>
      <c r="BT281" s="88">
        <v>0</v>
      </c>
      <c r="BU281" s="88">
        <v>0</v>
      </c>
    </row>
    <row r="282" spans="1:80" ht="15" x14ac:dyDescent="0.25">
      <c r="A282" s="66" t="s">
        <v>96</v>
      </c>
      <c r="B282" s="65">
        <v>0</v>
      </c>
      <c r="C282" s="65">
        <v>0</v>
      </c>
      <c r="D282" s="65">
        <v>0</v>
      </c>
      <c r="E282" s="65">
        <v>0</v>
      </c>
      <c r="F282" s="65">
        <v>0</v>
      </c>
      <c r="G282" s="64">
        <v>0</v>
      </c>
      <c r="H282" s="64">
        <v>0</v>
      </c>
      <c r="I282" s="6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1"/>
      <c r="BD282">
        <v>41</v>
      </c>
      <c r="BP282" s="82" t="s">
        <v>78</v>
      </c>
      <c r="BR282" s="88">
        <v>0</v>
      </c>
      <c r="BS282" s="88">
        <v>0</v>
      </c>
      <c r="BT282" s="88">
        <v>0</v>
      </c>
      <c r="BU282" s="88">
        <v>9.9999999999999995E-7</v>
      </c>
    </row>
    <row r="283" spans="1:80" ht="15" x14ac:dyDescent="0.25">
      <c r="A283" s="85" t="s">
        <v>95</v>
      </c>
      <c r="B283" s="84">
        <v>0</v>
      </c>
      <c r="C283" s="84">
        <v>0</v>
      </c>
      <c r="D283" s="84">
        <v>0</v>
      </c>
      <c r="E283" s="84">
        <v>0</v>
      </c>
      <c r="F283" s="84">
        <v>0</v>
      </c>
      <c r="G283" s="83">
        <v>0</v>
      </c>
      <c r="H283" s="83">
        <v>0</v>
      </c>
      <c r="I283" s="6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1"/>
      <c r="BD283">
        <v>54</v>
      </c>
      <c r="BP283" s="82" t="s">
        <v>76</v>
      </c>
      <c r="BR283" s="88">
        <v>0</v>
      </c>
      <c r="BS283" s="88">
        <v>0</v>
      </c>
      <c r="BT283" s="88">
        <v>0</v>
      </c>
      <c r="BU283" s="88">
        <v>9.9999999999999995E-7</v>
      </c>
    </row>
    <row r="284" spans="1:80" ht="15" x14ac:dyDescent="0.25">
      <c r="A284" s="85" t="s">
        <v>94</v>
      </c>
      <c r="B284" s="84">
        <v>0</v>
      </c>
      <c r="C284" s="84">
        <v>0</v>
      </c>
      <c r="D284" s="84">
        <v>0</v>
      </c>
      <c r="E284" s="84">
        <v>0</v>
      </c>
      <c r="F284" s="84">
        <v>0</v>
      </c>
      <c r="G284" s="83">
        <v>0</v>
      </c>
      <c r="H284" s="83">
        <v>0</v>
      </c>
      <c r="I284" s="6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1"/>
      <c r="BD284">
        <v>67</v>
      </c>
      <c r="BP284" s="82" t="s">
        <v>74</v>
      </c>
      <c r="BR284" s="88">
        <v>0</v>
      </c>
      <c r="BS284" s="88">
        <v>0</v>
      </c>
      <c r="BT284" s="88">
        <v>0</v>
      </c>
      <c r="BU284" s="88">
        <v>9.9999999999999995E-7</v>
      </c>
    </row>
    <row r="285" spans="1:80" ht="15" x14ac:dyDescent="0.25">
      <c r="A285" s="85" t="s">
        <v>93</v>
      </c>
      <c r="B285" s="84">
        <v>0</v>
      </c>
      <c r="C285" s="84">
        <v>0</v>
      </c>
      <c r="D285" s="84">
        <v>0</v>
      </c>
      <c r="E285" s="84">
        <v>0</v>
      </c>
      <c r="F285" s="84">
        <v>0</v>
      </c>
      <c r="G285" s="83">
        <v>0</v>
      </c>
      <c r="H285" s="83">
        <v>0</v>
      </c>
      <c r="I285" s="6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1"/>
      <c r="BD285">
        <v>80</v>
      </c>
    </row>
    <row r="286" spans="1:80" ht="15" x14ac:dyDescent="0.25">
      <c r="A286" s="85" t="s">
        <v>92</v>
      </c>
      <c r="B286" s="84">
        <v>0</v>
      </c>
      <c r="C286" s="84">
        <v>0</v>
      </c>
      <c r="D286" s="84">
        <v>0</v>
      </c>
      <c r="E286" s="84">
        <v>0</v>
      </c>
      <c r="F286" s="84">
        <v>0</v>
      </c>
      <c r="G286" s="83">
        <v>0</v>
      </c>
      <c r="H286" s="83">
        <v>0</v>
      </c>
      <c r="I286" s="6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1"/>
      <c r="BD286" s="87" t="s">
        <v>90</v>
      </c>
      <c r="BE286" s="86">
        <v>1</v>
      </c>
      <c r="BF286" s="86">
        <v>2</v>
      </c>
      <c r="BG286" s="86">
        <v>3</v>
      </c>
      <c r="BH286" s="86">
        <v>4</v>
      </c>
      <c r="BK286" s="87" t="s">
        <v>90</v>
      </c>
      <c r="BL286" s="86">
        <v>1</v>
      </c>
      <c r="BM286" s="86">
        <v>2</v>
      </c>
      <c r="BN286" s="86">
        <v>3</v>
      </c>
      <c r="BO286" s="86">
        <v>4</v>
      </c>
    </row>
    <row r="287" spans="1:80" ht="15" x14ac:dyDescent="0.25">
      <c r="A287" s="85" t="s">
        <v>91</v>
      </c>
      <c r="B287" s="84">
        <v>0</v>
      </c>
      <c r="C287" s="84">
        <v>0</v>
      </c>
      <c r="D287" s="84">
        <v>0</v>
      </c>
      <c r="E287" s="84">
        <v>0</v>
      </c>
      <c r="F287" s="84">
        <v>0</v>
      </c>
      <c r="G287" s="83">
        <v>0</v>
      </c>
      <c r="H287" s="83">
        <v>0</v>
      </c>
      <c r="I287" s="6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1"/>
      <c r="BQ287" s="87" t="s">
        <v>90</v>
      </c>
      <c r="BR287" s="86">
        <v>1</v>
      </c>
      <c r="BS287" s="86">
        <v>2</v>
      </c>
      <c r="BT287" s="86">
        <v>3</v>
      </c>
      <c r="BU287" s="86">
        <v>4</v>
      </c>
      <c r="BX287" s="87" t="s">
        <v>90</v>
      </c>
      <c r="BY287" s="86">
        <v>1</v>
      </c>
      <c r="BZ287" s="86">
        <v>2</v>
      </c>
      <c r="CA287" s="86">
        <v>3</v>
      </c>
      <c r="CB287" s="86">
        <v>4</v>
      </c>
    </row>
    <row r="288" spans="1:80" ht="15" x14ac:dyDescent="0.25">
      <c r="A288" s="85" t="s">
        <v>89</v>
      </c>
      <c r="B288" s="84">
        <v>0</v>
      </c>
      <c r="C288" s="84">
        <v>0</v>
      </c>
      <c r="D288" s="84">
        <v>0</v>
      </c>
      <c r="E288" s="84">
        <v>0</v>
      </c>
      <c r="F288" s="84">
        <v>0</v>
      </c>
      <c r="G288" s="83">
        <v>0</v>
      </c>
      <c r="H288" s="83">
        <v>0</v>
      </c>
      <c r="I288" s="6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1"/>
      <c r="BD288" t="s">
        <v>88</v>
      </c>
      <c r="BK288" t="s">
        <v>87</v>
      </c>
      <c r="BQ288" s="82" t="s">
        <v>86</v>
      </c>
      <c r="BR288" s="81" t="s">
        <v>85</v>
      </c>
      <c r="BS288" s="81"/>
      <c r="BT288" s="81"/>
      <c r="BU288" s="81"/>
      <c r="BV288" s="80" t="s">
        <v>84</v>
      </c>
    </row>
    <row r="289" spans="1:80" ht="15" x14ac:dyDescent="0.25">
      <c r="A289" s="79" t="s">
        <v>83</v>
      </c>
      <c r="B289" s="77">
        <v>0</v>
      </c>
      <c r="C289" s="77">
        <v>0</v>
      </c>
      <c r="D289" s="77">
        <v>0</v>
      </c>
      <c r="E289" s="77">
        <v>0</v>
      </c>
      <c r="F289" s="77">
        <v>0</v>
      </c>
      <c r="G289" s="76">
        <v>0</v>
      </c>
      <c r="H289" s="76">
        <v>0</v>
      </c>
      <c r="I289" s="6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1"/>
      <c r="BC289" t="s">
        <v>82</v>
      </c>
      <c r="BD289" s="72">
        <v>3848.5</v>
      </c>
      <c r="BE289" s="75">
        <v>0.25139664804469275</v>
      </c>
      <c r="BF289" s="75">
        <v>0.25139664804469275</v>
      </c>
      <c r="BG289" s="75">
        <v>0.25139664804469275</v>
      </c>
      <c r="BH289" s="75">
        <v>0.24581005586592178</v>
      </c>
      <c r="BI289" s="74">
        <f>SUM(BE289:BH289)</f>
        <v>1</v>
      </c>
      <c r="BK289" s="72">
        <v>8600</v>
      </c>
      <c r="BL289" s="73">
        <f>+BK289*BE289</f>
        <v>2162.0111731843576</v>
      </c>
      <c r="BM289" s="73">
        <f>+BK289*BF289</f>
        <v>2162.0111731843576</v>
      </c>
      <c r="BN289" s="73">
        <f>+BK289*BG289</f>
        <v>2162.0111731843576</v>
      </c>
      <c r="BO289" s="73">
        <f>+BK289*BH289</f>
        <v>2113.9664804469271</v>
      </c>
      <c r="BP289" s="72"/>
      <c r="BQ289" s="71">
        <v>-127000.5</v>
      </c>
      <c r="BR289" s="70">
        <f t="shared" ref="BR289:BU293" si="11">(IF((BR280&gt;0),(BR280),(0)))*BL289</f>
        <v>2.1620111731843576E-3</v>
      </c>
      <c r="BS289" s="70">
        <f t="shared" si="11"/>
        <v>0</v>
      </c>
      <c r="BT289" s="70">
        <f t="shared" si="11"/>
        <v>0</v>
      </c>
      <c r="BU289" s="70">
        <f t="shared" si="11"/>
        <v>0</v>
      </c>
      <c r="BV289" s="69">
        <f>SUM(BR289:BU289)</f>
        <v>2.1620111731843576E-3</v>
      </c>
      <c r="BX289" s="68">
        <f>SUM(BY289:CB289)</f>
        <v>-127000.5</v>
      </c>
      <c r="BY289" s="67">
        <f>+(BR289/$BV$289)*$BQ$289</f>
        <v>-127000.5</v>
      </c>
      <c r="BZ289" s="67">
        <f>+(BS289/$BV$289)*$BQ$289</f>
        <v>0</v>
      </c>
      <c r="CA289" s="67">
        <f>+(BT289/$BV$289)*$BQ$289</f>
        <v>0</v>
      </c>
      <c r="CB289" s="67">
        <f>+(BU289/$BV$289)*$BQ$289</f>
        <v>0</v>
      </c>
    </row>
    <row r="290" spans="1:80" ht="15" x14ac:dyDescent="0.25">
      <c r="A290" s="79" t="s">
        <v>81</v>
      </c>
      <c r="B290" s="77">
        <v>0</v>
      </c>
      <c r="C290" s="77">
        <v>0</v>
      </c>
      <c r="D290" s="77">
        <v>0</v>
      </c>
      <c r="E290" s="77">
        <v>0</v>
      </c>
      <c r="F290" s="77">
        <v>0</v>
      </c>
      <c r="G290" s="76">
        <v>0</v>
      </c>
      <c r="H290" s="76">
        <v>0</v>
      </c>
      <c r="I290" s="6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1"/>
      <c r="BC290" t="s">
        <v>80</v>
      </c>
      <c r="BD290" s="72">
        <v>3848.5</v>
      </c>
      <c r="BE290" s="75">
        <v>0.25139664804469275</v>
      </c>
      <c r="BF290" s="75">
        <v>0.25139664804469275</v>
      </c>
      <c r="BG290" s="75">
        <v>0.25139664804469275</v>
      </c>
      <c r="BH290" s="75">
        <v>0.24581005586592178</v>
      </c>
      <c r="BI290" s="74">
        <f>SUM(BE290:BH290)</f>
        <v>1</v>
      </c>
      <c r="BK290" s="72">
        <v>8600</v>
      </c>
      <c r="BL290" s="73">
        <f>+BK290*BE290</f>
        <v>2162.0111731843576</v>
      </c>
      <c r="BM290" s="73">
        <f>+BK290*BF290</f>
        <v>2162.0111731843576</v>
      </c>
      <c r="BN290" s="73">
        <f>+BK290*BG290</f>
        <v>2162.0111731843576</v>
      </c>
      <c r="BO290" s="73">
        <f>+BK290*BH290</f>
        <v>2113.9664804469271</v>
      </c>
      <c r="BP290" s="72"/>
      <c r="BQ290" s="71">
        <v>-127000.5</v>
      </c>
      <c r="BR290" s="70">
        <f t="shared" si="11"/>
        <v>0</v>
      </c>
      <c r="BS290" s="70">
        <f t="shared" si="11"/>
        <v>2.1620111731843576E-3</v>
      </c>
      <c r="BT290" s="70">
        <f t="shared" si="11"/>
        <v>0</v>
      </c>
      <c r="BU290" s="70">
        <f t="shared" si="11"/>
        <v>0</v>
      </c>
      <c r="BV290" s="69">
        <f>SUM(BR290:BU290)</f>
        <v>2.1620111731843576E-3</v>
      </c>
      <c r="BX290" s="68">
        <f>SUM(BY290:CB290)</f>
        <v>-127000.5</v>
      </c>
      <c r="BY290" s="67">
        <f>+(BR290/$BV$290)*$BQ$290</f>
        <v>0</v>
      </c>
      <c r="BZ290" s="67">
        <f>+(BS290/$BV$290)*$BQ$290</f>
        <v>-127000.5</v>
      </c>
      <c r="CA290" s="67">
        <f>+(BT290/$BV$290)*$BQ$290</f>
        <v>0</v>
      </c>
      <c r="CB290" s="67">
        <f>+(BU290/$BV$290)*$BQ$290</f>
        <v>0</v>
      </c>
    </row>
    <row r="291" spans="1:80" ht="15" x14ac:dyDescent="0.25">
      <c r="A291" s="79" t="s">
        <v>79</v>
      </c>
      <c r="B291" s="77">
        <v>0</v>
      </c>
      <c r="C291" s="77">
        <v>0</v>
      </c>
      <c r="D291" s="77">
        <v>0</v>
      </c>
      <c r="E291" s="77">
        <v>0</v>
      </c>
      <c r="F291" s="77">
        <v>0</v>
      </c>
      <c r="G291" s="76">
        <v>0</v>
      </c>
      <c r="H291" s="76">
        <v>0</v>
      </c>
      <c r="I291" s="6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1"/>
      <c r="BC291" t="s">
        <v>78</v>
      </c>
      <c r="BD291" s="72">
        <v>3848.5</v>
      </c>
      <c r="BE291" s="75">
        <v>0.25139664804469275</v>
      </c>
      <c r="BF291" s="75">
        <v>0.25139664804469275</v>
      </c>
      <c r="BG291" s="75">
        <v>0.25139664804469275</v>
      </c>
      <c r="BH291" s="75">
        <v>0.24581005586592178</v>
      </c>
      <c r="BI291" s="74">
        <f>SUM(BE291:BH291)</f>
        <v>1</v>
      </c>
      <c r="BK291" s="72">
        <v>8600</v>
      </c>
      <c r="BL291" s="73">
        <f>+BK291*BE291</f>
        <v>2162.0111731843576</v>
      </c>
      <c r="BM291" s="73">
        <f>+BK291*BF291</f>
        <v>2162.0111731843576</v>
      </c>
      <c r="BN291" s="73">
        <f>+BK291*BG291</f>
        <v>2162.0111731843576</v>
      </c>
      <c r="BO291" s="73">
        <f>+BK291*BH291</f>
        <v>2113.9664804469271</v>
      </c>
      <c r="BP291" s="72"/>
      <c r="BQ291" s="71">
        <v>-127000.5</v>
      </c>
      <c r="BR291" s="70">
        <f t="shared" si="11"/>
        <v>0</v>
      </c>
      <c r="BS291" s="70">
        <f t="shared" si="11"/>
        <v>0</v>
      </c>
      <c r="BT291" s="70">
        <f t="shared" si="11"/>
        <v>0</v>
      </c>
      <c r="BU291" s="70">
        <f t="shared" si="11"/>
        <v>2.1139664804469271E-3</v>
      </c>
      <c r="BV291" s="69">
        <f>SUM(BR291:BU291)</f>
        <v>2.1139664804469271E-3</v>
      </c>
      <c r="BX291" s="68">
        <f>SUM(BY291:CB291)</f>
        <v>-127000.5</v>
      </c>
      <c r="BY291" s="67">
        <f>+(BR291/$BV$291)*$BQ$291</f>
        <v>0</v>
      </c>
      <c r="BZ291" s="67">
        <f>+(BS291/$BV$291)*$BQ$291</f>
        <v>0</v>
      </c>
      <c r="CA291" s="67">
        <f>+(BT291/$BV$291)*$BQ$291</f>
        <v>0</v>
      </c>
      <c r="CB291" s="67">
        <f>+(BU291/$BV$291)*$BQ$291</f>
        <v>-127000.5</v>
      </c>
    </row>
    <row r="292" spans="1:80" ht="15" x14ac:dyDescent="0.25">
      <c r="A292" s="79" t="s">
        <v>77</v>
      </c>
      <c r="B292" s="77">
        <v>0</v>
      </c>
      <c r="C292" s="77">
        <v>0</v>
      </c>
      <c r="D292" s="77">
        <v>0</v>
      </c>
      <c r="E292" s="77">
        <v>0</v>
      </c>
      <c r="F292" s="77">
        <v>0</v>
      </c>
      <c r="G292" s="76">
        <v>0</v>
      </c>
      <c r="H292" s="76">
        <v>0</v>
      </c>
      <c r="I292" s="6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1"/>
      <c r="BC292" t="s">
        <v>76</v>
      </c>
      <c r="BD292" s="72">
        <v>3848.5</v>
      </c>
      <c r="BE292" s="94">
        <v>0.25139664804469275</v>
      </c>
      <c r="BF292" s="94">
        <v>0.25139664804469275</v>
      </c>
      <c r="BG292" s="94">
        <v>0.25139664804469275</v>
      </c>
      <c r="BH292" s="94">
        <v>0.24581005586592178</v>
      </c>
      <c r="BI292" s="74">
        <f>SUM(BE292:BH292)</f>
        <v>1</v>
      </c>
      <c r="BK292" s="72">
        <v>8600</v>
      </c>
      <c r="BL292" s="73">
        <f>+BK292*BE292</f>
        <v>2162.0111731843576</v>
      </c>
      <c r="BM292" s="73">
        <f>+BK292*BF292</f>
        <v>2162.0111731843576</v>
      </c>
      <c r="BN292" s="73">
        <f>+BK292*BG292</f>
        <v>2162.0111731843576</v>
      </c>
      <c r="BO292" s="73">
        <f>+BK292*BH292</f>
        <v>2113.9664804469271</v>
      </c>
      <c r="BP292" s="72"/>
      <c r="BQ292" s="71">
        <v>-135467.20000000001</v>
      </c>
      <c r="BR292" s="70">
        <f t="shared" si="11"/>
        <v>0</v>
      </c>
      <c r="BS292" s="70">
        <f t="shared" si="11"/>
        <v>0</v>
      </c>
      <c r="BT292" s="70">
        <f t="shared" si="11"/>
        <v>0</v>
      </c>
      <c r="BU292" s="70">
        <f t="shared" si="11"/>
        <v>2.1139664804469271E-3</v>
      </c>
      <c r="BV292" s="69">
        <f>SUM(BR292:BU292)</f>
        <v>2.1139664804469271E-3</v>
      </c>
      <c r="BX292" s="68">
        <f>SUM(BY292:CB292)</f>
        <v>-135467.20000000001</v>
      </c>
      <c r="BY292" s="67">
        <f>+(BR292/$BV$292)*$BQ$292</f>
        <v>0</v>
      </c>
      <c r="BZ292" s="67">
        <f>+(BS292/$BV$292)*$BQ$292</f>
        <v>0</v>
      </c>
      <c r="CA292" s="67">
        <f>+(BT292/$BV$292)*$BQ$292</f>
        <v>0</v>
      </c>
      <c r="CB292" s="67">
        <f>+(BU292/$BV$292)*$BQ$292</f>
        <v>-135467.20000000001</v>
      </c>
    </row>
    <row r="293" spans="1:80" ht="15" x14ac:dyDescent="0.25">
      <c r="A293" s="78" t="s">
        <v>75</v>
      </c>
      <c r="B293" s="77">
        <v>0</v>
      </c>
      <c r="C293" s="77">
        <v>0</v>
      </c>
      <c r="D293" s="77">
        <v>0</v>
      </c>
      <c r="E293" s="77">
        <v>0</v>
      </c>
      <c r="F293" s="77">
        <v>0</v>
      </c>
      <c r="G293" s="76">
        <v>0</v>
      </c>
      <c r="H293" s="76">
        <v>0</v>
      </c>
      <c r="I293" s="6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1"/>
      <c r="BC293" t="s">
        <v>74</v>
      </c>
      <c r="BD293" s="72">
        <v>3848.5</v>
      </c>
      <c r="BE293" s="94">
        <v>0.25139664804469275</v>
      </c>
      <c r="BF293" s="94">
        <v>0.25139664804469275</v>
      </c>
      <c r="BG293" s="94">
        <v>0.25139664804469275</v>
      </c>
      <c r="BH293" s="94">
        <v>0.24581005586592178</v>
      </c>
      <c r="BI293" s="74">
        <f>SUM(BE293:BH293)</f>
        <v>1</v>
      </c>
      <c r="BK293" s="72">
        <v>8600</v>
      </c>
      <c r="BL293" s="73">
        <f>+BK293*BE293</f>
        <v>2162.0111731843576</v>
      </c>
      <c r="BM293" s="73">
        <f>+BK293*BF293</f>
        <v>2162.0111731843576</v>
      </c>
      <c r="BN293" s="73">
        <f>+BK293*BG293</f>
        <v>2162.0111731843576</v>
      </c>
      <c r="BO293" s="73">
        <f>+BK293*BH293</f>
        <v>2113.9664804469271</v>
      </c>
      <c r="BP293" s="72"/>
      <c r="BQ293" s="71">
        <v>-135467.20000000001</v>
      </c>
      <c r="BR293" s="70">
        <f t="shared" si="11"/>
        <v>0</v>
      </c>
      <c r="BS293" s="70">
        <f t="shared" si="11"/>
        <v>0</v>
      </c>
      <c r="BT293" s="70">
        <f t="shared" si="11"/>
        <v>0</v>
      </c>
      <c r="BU293" s="70">
        <f t="shared" si="11"/>
        <v>2.1139664804469271E-3</v>
      </c>
      <c r="BV293" s="69">
        <f>SUM(BR293:BU293)</f>
        <v>2.1139664804469271E-3</v>
      </c>
      <c r="BX293" s="68">
        <f>SUM(BY293:CB293)</f>
        <v>-135467.20000000001</v>
      </c>
      <c r="BY293" s="67">
        <f>+(BR293/$BV$293)*$BQ$293</f>
        <v>0</v>
      </c>
      <c r="BZ293" s="67">
        <f>+(BS293/$BV$293)*$BQ$293</f>
        <v>0</v>
      </c>
      <c r="CA293" s="67">
        <f>+(BT293/$BV$293)*$BQ$293</f>
        <v>0</v>
      </c>
      <c r="CB293" s="67">
        <f>+(BU293/$BV$293)*$BQ$293</f>
        <v>-135467.20000000001</v>
      </c>
    </row>
    <row r="294" spans="1:80" ht="15" x14ac:dyDescent="0.25">
      <c r="A294" s="66" t="s">
        <v>73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4">
        <v>0</v>
      </c>
      <c r="H294" s="64">
        <v>0</v>
      </c>
      <c r="I294" s="6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1"/>
      <c r="BD294">
        <v>422</v>
      </c>
      <c r="BE294">
        <v>27</v>
      </c>
      <c r="BK294">
        <v>770</v>
      </c>
      <c r="BL294" t="s">
        <v>72</v>
      </c>
      <c r="BQ294">
        <v>483</v>
      </c>
      <c r="BR294" t="s">
        <v>72</v>
      </c>
      <c r="BX294" t="s">
        <v>72</v>
      </c>
    </row>
    <row r="295" spans="1:80" ht="15" x14ac:dyDescent="0.25">
      <c r="A295" s="66" t="s">
        <v>71</v>
      </c>
      <c r="B295" s="65">
        <v>0</v>
      </c>
      <c r="C295" s="65">
        <v>0</v>
      </c>
      <c r="D295" s="65">
        <v>0</v>
      </c>
      <c r="E295" s="65">
        <v>0</v>
      </c>
      <c r="F295" s="65">
        <v>0</v>
      </c>
      <c r="G295" s="64"/>
      <c r="H295" s="64">
        <v>0</v>
      </c>
      <c r="I295" s="6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1"/>
      <c r="BD295">
        <v>423</v>
      </c>
      <c r="BE295">
        <v>40</v>
      </c>
      <c r="BK295">
        <v>771</v>
      </c>
      <c r="BQ295">
        <v>501</v>
      </c>
    </row>
    <row r="296" spans="1:80" ht="15" x14ac:dyDescent="0.25">
      <c r="A296" s="63"/>
      <c r="B296" s="61"/>
      <c r="C296" s="61"/>
      <c r="D296" s="61"/>
      <c r="E296" s="61"/>
      <c r="F296" s="61"/>
      <c r="G296" s="61"/>
      <c r="H296" s="61"/>
      <c r="I296" s="6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1"/>
      <c r="BD296">
        <v>424</v>
      </c>
      <c r="BE296">
        <v>53</v>
      </c>
      <c r="BK296">
        <v>772</v>
      </c>
      <c r="BQ296">
        <v>518</v>
      </c>
    </row>
    <row r="297" spans="1:80" ht="25.5" customHeight="1" x14ac:dyDescent="0.25">
      <c r="A297" s="62" t="s">
        <v>38</v>
      </c>
      <c r="B297" s="61">
        <v>0</v>
      </c>
      <c r="C297" s="61"/>
      <c r="D297" s="61"/>
      <c r="E297" s="61"/>
      <c r="F297" s="61"/>
      <c r="G297" s="61"/>
      <c r="H297" s="61"/>
      <c r="I297" s="6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1"/>
      <c r="BD297">
        <v>425</v>
      </c>
      <c r="BE297">
        <v>66</v>
      </c>
      <c r="BK297">
        <v>773</v>
      </c>
      <c r="BQ297">
        <v>535</v>
      </c>
    </row>
    <row r="298" spans="1:80" ht="15" x14ac:dyDescent="0.25">
      <c r="A298" s="63"/>
      <c r="B298" s="61"/>
      <c r="C298" s="61"/>
      <c r="D298" s="61"/>
      <c r="E298" s="61"/>
      <c r="F298" s="61"/>
      <c r="G298" s="61"/>
      <c r="H298" s="61"/>
      <c r="I298" s="6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1"/>
      <c r="BD298">
        <v>426</v>
      </c>
      <c r="BE298">
        <v>79</v>
      </c>
      <c r="BK298">
        <v>774</v>
      </c>
      <c r="BQ298">
        <v>552</v>
      </c>
    </row>
    <row r="299" spans="1:80" ht="18.75" x14ac:dyDescent="0.25">
      <c r="A299" s="93" t="s">
        <v>37</v>
      </c>
      <c r="B299" s="252" t="s">
        <v>103</v>
      </c>
      <c r="C299" s="253"/>
      <c r="D299" s="253"/>
      <c r="E299" s="253"/>
      <c r="F299" s="253"/>
      <c r="G299" s="254"/>
      <c r="H299" s="255"/>
      <c r="I299" s="6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1"/>
      <c r="BC299" t="s">
        <v>37</v>
      </c>
      <c r="BQ299" s="87" t="s">
        <v>90</v>
      </c>
      <c r="BR299" s="86">
        <v>1</v>
      </c>
      <c r="BS299" s="86">
        <v>2</v>
      </c>
      <c r="BT299" s="86">
        <v>3</v>
      </c>
      <c r="BU299" s="86">
        <v>4</v>
      </c>
    </row>
    <row r="300" spans="1:80" ht="15" x14ac:dyDescent="0.25">
      <c r="A300" s="92"/>
      <c r="B300" s="91">
        <v>1</v>
      </c>
      <c r="C300" s="91">
        <v>2</v>
      </c>
      <c r="D300" s="91">
        <v>3</v>
      </c>
      <c r="E300" s="91">
        <v>4</v>
      </c>
      <c r="F300" s="91" t="s">
        <v>102</v>
      </c>
      <c r="G300" s="91" t="s">
        <v>101</v>
      </c>
      <c r="H300" s="90" t="s">
        <v>100</v>
      </c>
      <c r="I300" s="6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1"/>
      <c r="BQ300" t="s">
        <v>99</v>
      </c>
    </row>
    <row r="301" spans="1:80" ht="15" x14ac:dyDescent="0.25">
      <c r="A301" s="89" t="s">
        <v>98</v>
      </c>
      <c r="B301" s="84">
        <v>0</v>
      </c>
      <c r="C301" s="84">
        <v>0</v>
      </c>
      <c r="D301" s="84">
        <v>0</v>
      </c>
      <c r="E301" s="84">
        <v>0</v>
      </c>
      <c r="F301" s="84">
        <v>0</v>
      </c>
      <c r="G301" s="83">
        <v>0</v>
      </c>
      <c r="H301" s="83">
        <v>0</v>
      </c>
      <c r="I301" s="6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1"/>
      <c r="BP301" s="82" t="s">
        <v>82</v>
      </c>
      <c r="BR301" s="88">
        <v>9.9999999999999995E-7</v>
      </c>
      <c r="BS301" s="88">
        <v>0</v>
      </c>
      <c r="BT301" s="88">
        <v>0</v>
      </c>
      <c r="BU301" s="88">
        <v>0</v>
      </c>
    </row>
    <row r="302" spans="1:80" ht="15" x14ac:dyDescent="0.25">
      <c r="A302" s="89" t="s">
        <v>97</v>
      </c>
      <c r="B302" s="84">
        <v>0</v>
      </c>
      <c r="C302" s="84">
        <v>0</v>
      </c>
      <c r="D302" s="84">
        <v>0</v>
      </c>
      <c r="E302" s="84">
        <v>0</v>
      </c>
      <c r="F302" s="84">
        <v>0</v>
      </c>
      <c r="G302" s="83">
        <v>0</v>
      </c>
      <c r="H302" s="83">
        <v>0</v>
      </c>
      <c r="I302" s="6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1"/>
      <c r="BD302">
        <v>28</v>
      </c>
      <c r="BP302" s="82" t="s">
        <v>80</v>
      </c>
      <c r="BR302" s="88">
        <v>0</v>
      </c>
      <c r="BS302" s="88">
        <v>9.9999999999999995E-7</v>
      </c>
      <c r="BT302" s="88">
        <v>0</v>
      </c>
      <c r="BU302" s="88">
        <v>0</v>
      </c>
    </row>
    <row r="303" spans="1:80" ht="15" x14ac:dyDescent="0.25">
      <c r="A303" s="66" t="s">
        <v>96</v>
      </c>
      <c r="B303" s="65">
        <v>0</v>
      </c>
      <c r="C303" s="65">
        <v>0</v>
      </c>
      <c r="D303" s="65">
        <v>0</v>
      </c>
      <c r="E303" s="65">
        <v>0</v>
      </c>
      <c r="F303" s="65">
        <v>0</v>
      </c>
      <c r="G303" s="64">
        <v>0</v>
      </c>
      <c r="H303" s="64">
        <v>0</v>
      </c>
      <c r="I303" s="6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1"/>
      <c r="BD303">
        <v>41</v>
      </c>
      <c r="BP303" s="82" t="s">
        <v>78</v>
      </c>
      <c r="BR303" s="88">
        <v>0</v>
      </c>
      <c r="BS303" s="88">
        <v>0</v>
      </c>
      <c r="BT303" s="88">
        <v>0</v>
      </c>
      <c r="BU303" s="88">
        <v>9.9999999999999995E-7</v>
      </c>
    </row>
    <row r="304" spans="1:80" ht="15" x14ac:dyDescent="0.25">
      <c r="A304" s="85" t="s">
        <v>95</v>
      </c>
      <c r="B304" s="84">
        <v>0</v>
      </c>
      <c r="C304" s="84">
        <v>0</v>
      </c>
      <c r="D304" s="84">
        <v>0</v>
      </c>
      <c r="E304" s="84">
        <v>0</v>
      </c>
      <c r="F304" s="84">
        <v>0</v>
      </c>
      <c r="G304" s="83">
        <v>0</v>
      </c>
      <c r="H304" s="83">
        <v>0</v>
      </c>
      <c r="I304" s="6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1"/>
      <c r="BD304">
        <v>54</v>
      </c>
      <c r="BP304" s="82" t="s">
        <v>76</v>
      </c>
      <c r="BR304" s="88">
        <v>0</v>
      </c>
      <c r="BS304" s="88">
        <v>0</v>
      </c>
      <c r="BT304" s="88">
        <v>0</v>
      </c>
      <c r="BU304" s="88">
        <v>9.9999999999999995E-7</v>
      </c>
    </row>
    <row r="305" spans="1:80" ht="15" x14ac:dyDescent="0.25">
      <c r="A305" s="85" t="s">
        <v>94</v>
      </c>
      <c r="B305" s="84">
        <v>0</v>
      </c>
      <c r="C305" s="84">
        <v>0</v>
      </c>
      <c r="D305" s="84">
        <v>0</v>
      </c>
      <c r="E305" s="84">
        <v>0</v>
      </c>
      <c r="F305" s="84">
        <v>0</v>
      </c>
      <c r="G305" s="83">
        <v>0</v>
      </c>
      <c r="H305" s="83">
        <v>0</v>
      </c>
      <c r="I305" s="6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1"/>
      <c r="BD305">
        <v>67</v>
      </c>
      <c r="BP305" s="82" t="s">
        <v>74</v>
      </c>
      <c r="BR305" s="88">
        <v>0</v>
      </c>
      <c r="BS305" s="88">
        <v>0</v>
      </c>
      <c r="BT305" s="88">
        <v>0</v>
      </c>
      <c r="BU305" s="88">
        <v>9.9999999999999995E-7</v>
      </c>
    </row>
    <row r="306" spans="1:80" ht="15" x14ac:dyDescent="0.25">
      <c r="A306" s="85" t="s">
        <v>93</v>
      </c>
      <c r="B306" s="84">
        <v>0</v>
      </c>
      <c r="C306" s="84">
        <v>0</v>
      </c>
      <c r="D306" s="84">
        <v>0</v>
      </c>
      <c r="E306" s="84">
        <v>0</v>
      </c>
      <c r="F306" s="84">
        <v>0</v>
      </c>
      <c r="G306" s="83">
        <v>0</v>
      </c>
      <c r="H306" s="83">
        <v>0</v>
      </c>
      <c r="I306" s="6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1"/>
      <c r="BD306">
        <v>80</v>
      </c>
    </row>
    <row r="307" spans="1:80" ht="15" x14ac:dyDescent="0.25">
      <c r="A307" s="85" t="s">
        <v>92</v>
      </c>
      <c r="B307" s="84">
        <v>0</v>
      </c>
      <c r="C307" s="84">
        <v>0</v>
      </c>
      <c r="D307" s="84">
        <v>0</v>
      </c>
      <c r="E307" s="84">
        <v>0</v>
      </c>
      <c r="F307" s="84">
        <v>0</v>
      </c>
      <c r="G307" s="83">
        <v>0</v>
      </c>
      <c r="H307" s="83">
        <v>0</v>
      </c>
      <c r="I307" s="6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1"/>
      <c r="BD307" s="87" t="s">
        <v>90</v>
      </c>
      <c r="BE307" s="86">
        <v>1</v>
      </c>
      <c r="BF307" s="86">
        <v>2</v>
      </c>
      <c r="BG307" s="86">
        <v>3</v>
      </c>
      <c r="BH307" s="86">
        <v>4</v>
      </c>
      <c r="BK307" s="87" t="s">
        <v>90</v>
      </c>
      <c r="BL307" s="86">
        <v>1</v>
      </c>
      <c r="BM307" s="86">
        <v>2</v>
      </c>
      <c r="BN307" s="86">
        <v>3</v>
      </c>
      <c r="BO307" s="86">
        <v>4</v>
      </c>
    </row>
    <row r="308" spans="1:80" ht="15" x14ac:dyDescent="0.25">
      <c r="A308" s="85" t="s">
        <v>91</v>
      </c>
      <c r="B308" s="84">
        <v>0</v>
      </c>
      <c r="C308" s="84">
        <v>0</v>
      </c>
      <c r="D308" s="84">
        <v>0</v>
      </c>
      <c r="E308" s="84">
        <v>0</v>
      </c>
      <c r="F308" s="84">
        <v>0</v>
      </c>
      <c r="G308" s="83">
        <v>0</v>
      </c>
      <c r="H308" s="83">
        <v>0</v>
      </c>
      <c r="I308" s="6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1"/>
      <c r="BQ308" s="87" t="s">
        <v>90</v>
      </c>
      <c r="BR308" s="86">
        <v>1</v>
      </c>
      <c r="BS308" s="86">
        <v>2</v>
      </c>
      <c r="BT308" s="86">
        <v>3</v>
      </c>
      <c r="BU308" s="86">
        <v>4</v>
      </c>
      <c r="BX308" s="87" t="s">
        <v>90</v>
      </c>
      <c r="BY308" s="86">
        <v>1</v>
      </c>
      <c r="BZ308" s="86">
        <v>2</v>
      </c>
      <c r="CA308" s="86">
        <v>3</v>
      </c>
      <c r="CB308" s="86">
        <v>4</v>
      </c>
    </row>
    <row r="309" spans="1:80" ht="15" x14ac:dyDescent="0.25">
      <c r="A309" s="85" t="s">
        <v>89</v>
      </c>
      <c r="B309" s="84">
        <v>0</v>
      </c>
      <c r="C309" s="84">
        <v>0</v>
      </c>
      <c r="D309" s="84">
        <v>0</v>
      </c>
      <c r="E309" s="84">
        <v>0</v>
      </c>
      <c r="F309" s="84">
        <v>0</v>
      </c>
      <c r="G309" s="83">
        <v>0</v>
      </c>
      <c r="H309" s="83">
        <v>0</v>
      </c>
      <c r="I309" s="6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1"/>
      <c r="BD309" t="s">
        <v>88</v>
      </c>
      <c r="BK309" t="s">
        <v>87</v>
      </c>
      <c r="BQ309" s="82" t="s">
        <v>86</v>
      </c>
      <c r="BR309" s="81" t="s">
        <v>85</v>
      </c>
      <c r="BS309" s="81"/>
      <c r="BT309" s="81"/>
      <c r="BU309" s="81"/>
      <c r="BV309" s="80" t="s">
        <v>84</v>
      </c>
    </row>
    <row r="310" spans="1:80" ht="15" x14ac:dyDescent="0.25">
      <c r="A310" s="79" t="s">
        <v>83</v>
      </c>
      <c r="B310" s="77">
        <v>0</v>
      </c>
      <c r="C310" s="77">
        <v>0</v>
      </c>
      <c r="D310" s="77">
        <v>0</v>
      </c>
      <c r="E310" s="77">
        <v>0</v>
      </c>
      <c r="F310" s="77">
        <v>0</v>
      </c>
      <c r="G310" s="76">
        <v>0</v>
      </c>
      <c r="H310" s="76">
        <v>0</v>
      </c>
      <c r="I310" s="6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1"/>
      <c r="BC310" t="s">
        <v>82</v>
      </c>
      <c r="BD310" s="72">
        <v>3848.5</v>
      </c>
      <c r="BE310" s="75">
        <v>0.25139664804469275</v>
      </c>
      <c r="BF310" s="75">
        <v>0.25139664804469275</v>
      </c>
      <c r="BG310" s="75">
        <v>0.25139664804469275</v>
      </c>
      <c r="BH310" s="75">
        <v>0.24581005586592178</v>
      </c>
      <c r="BI310" s="74">
        <f>SUM(BE310:BH310)</f>
        <v>1</v>
      </c>
      <c r="BK310" s="72">
        <v>8600</v>
      </c>
      <c r="BL310" s="73">
        <f>+BK310*BE310</f>
        <v>2162.0111731843576</v>
      </c>
      <c r="BM310" s="73">
        <f>+BK310*BF310</f>
        <v>2162.0111731843576</v>
      </c>
      <c r="BN310" s="73">
        <f>+BK310*BG310</f>
        <v>2162.0111731843576</v>
      </c>
      <c r="BO310" s="73">
        <f>+BK310*BH310</f>
        <v>2113.9664804469271</v>
      </c>
      <c r="BP310" s="72"/>
      <c r="BQ310" s="71">
        <v>-115455</v>
      </c>
      <c r="BR310" s="70">
        <f t="shared" ref="BR310:BU314" si="12">(IF((BR301&gt;0),(BR301),(0)))*BL310</f>
        <v>2.1620111731843576E-3</v>
      </c>
      <c r="BS310" s="70">
        <f t="shared" si="12"/>
        <v>0</v>
      </c>
      <c r="BT310" s="70">
        <f t="shared" si="12"/>
        <v>0</v>
      </c>
      <c r="BU310" s="70">
        <f t="shared" si="12"/>
        <v>0</v>
      </c>
      <c r="BV310" s="69">
        <f>SUM(BR310:BU310)</f>
        <v>2.1620111731843576E-3</v>
      </c>
      <c r="BX310" s="68">
        <f>SUM(BY310:CB310)</f>
        <v>-115455</v>
      </c>
      <c r="BY310" s="67">
        <f>+(BR310/$BV$310)*$BQ$310</f>
        <v>-115455</v>
      </c>
      <c r="BZ310" s="67">
        <f>+(BS310/$BV$310)*$BQ$310</f>
        <v>0</v>
      </c>
      <c r="CA310" s="67">
        <f>+(BT310/$BV$310)*$BQ$310</f>
        <v>0</v>
      </c>
      <c r="CB310" s="67">
        <f>+(BU310/$BV$310)*$BQ$310</f>
        <v>0</v>
      </c>
    </row>
    <row r="311" spans="1:80" ht="15" x14ac:dyDescent="0.25">
      <c r="A311" s="79" t="s">
        <v>81</v>
      </c>
      <c r="B311" s="77">
        <v>0</v>
      </c>
      <c r="C311" s="77">
        <v>0</v>
      </c>
      <c r="D311" s="77">
        <v>0</v>
      </c>
      <c r="E311" s="77">
        <v>0</v>
      </c>
      <c r="F311" s="77">
        <v>0</v>
      </c>
      <c r="G311" s="76">
        <v>0</v>
      </c>
      <c r="H311" s="76">
        <v>0</v>
      </c>
      <c r="I311" s="6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1"/>
      <c r="BC311" t="s">
        <v>80</v>
      </c>
      <c r="BD311" s="72">
        <v>3848.5</v>
      </c>
      <c r="BE311" s="75">
        <v>0.25139664804469275</v>
      </c>
      <c r="BF311" s="75">
        <v>0.25139664804469275</v>
      </c>
      <c r="BG311" s="75">
        <v>0.25139664804469275</v>
      </c>
      <c r="BH311" s="75">
        <v>0.24581005586592178</v>
      </c>
      <c r="BI311" s="74">
        <f>SUM(BE311:BH311)</f>
        <v>1</v>
      </c>
      <c r="BK311" s="72">
        <v>8600</v>
      </c>
      <c r="BL311" s="73">
        <f>+BK311*BE311</f>
        <v>2162.0111731843576</v>
      </c>
      <c r="BM311" s="73">
        <f>+BK311*BF311</f>
        <v>2162.0111731843576</v>
      </c>
      <c r="BN311" s="73">
        <f>+BK311*BG311</f>
        <v>2162.0111731843576</v>
      </c>
      <c r="BO311" s="73">
        <f>+BK311*BH311</f>
        <v>2113.9664804469271</v>
      </c>
      <c r="BP311" s="72"/>
      <c r="BQ311" s="71">
        <v>-115455</v>
      </c>
      <c r="BR311" s="70">
        <f t="shared" si="12"/>
        <v>0</v>
      </c>
      <c r="BS311" s="70">
        <f t="shared" si="12"/>
        <v>2.1620111731843576E-3</v>
      </c>
      <c r="BT311" s="70">
        <f t="shared" si="12"/>
        <v>0</v>
      </c>
      <c r="BU311" s="70">
        <f t="shared" si="12"/>
        <v>0</v>
      </c>
      <c r="BV311" s="69">
        <f>SUM(BR311:BU311)</f>
        <v>2.1620111731843576E-3</v>
      </c>
      <c r="BX311" s="68">
        <f>SUM(BY311:CB311)</f>
        <v>-115455</v>
      </c>
      <c r="BY311" s="67">
        <f>+(BR311/$BV$311)*$BQ$311</f>
        <v>0</v>
      </c>
      <c r="BZ311" s="67">
        <f>+(BS311/$BV$311)*$BQ$311</f>
        <v>-115455</v>
      </c>
      <c r="CA311" s="67">
        <f>+(BT311/$BV$311)*$BQ$311</f>
        <v>0</v>
      </c>
      <c r="CB311" s="67">
        <f>+(BU311/$BV$311)*$BQ$311</f>
        <v>0</v>
      </c>
    </row>
    <row r="312" spans="1:80" ht="15" x14ac:dyDescent="0.25">
      <c r="A312" s="79" t="s">
        <v>79</v>
      </c>
      <c r="B312" s="77">
        <v>0</v>
      </c>
      <c r="C312" s="77">
        <v>0</v>
      </c>
      <c r="D312" s="77">
        <v>0</v>
      </c>
      <c r="E312" s="77">
        <v>0</v>
      </c>
      <c r="F312" s="77">
        <v>0</v>
      </c>
      <c r="G312" s="76">
        <v>0</v>
      </c>
      <c r="H312" s="76">
        <v>0</v>
      </c>
      <c r="I312" s="6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1"/>
      <c r="BC312" t="s">
        <v>78</v>
      </c>
      <c r="BD312" s="72">
        <v>3848.5</v>
      </c>
      <c r="BE312" s="75">
        <v>0.25139664804469275</v>
      </c>
      <c r="BF312" s="75">
        <v>0.25139664804469275</v>
      </c>
      <c r="BG312" s="75">
        <v>0.25139664804469275</v>
      </c>
      <c r="BH312" s="75">
        <v>0.24581005586592178</v>
      </c>
      <c r="BI312" s="74">
        <f>SUM(BE312:BH312)</f>
        <v>1</v>
      </c>
      <c r="BK312" s="72">
        <v>8600</v>
      </c>
      <c r="BL312" s="73">
        <f>+BK312*BE312</f>
        <v>2162.0111731843576</v>
      </c>
      <c r="BM312" s="73">
        <f>+BK312*BF312</f>
        <v>2162.0111731843576</v>
      </c>
      <c r="BN312" s="73">
        <f>+BK312*BG312</f>
        <v>2162.0111731843576</v>
      </c>
      <c r="BO312" s="73">
        <f>+BK312*BH312</f>
        <v>2113.9664804469271</v>
      </c>
      <c r="BP312" s="72"/>
      <c r="BQ312" s="71">
        <v>-115455</v>
      </c>
      <c r="BR312" s="70">
        <f t="shared" si="12"/>
        <v>0</v>
      </c>
      <c r="BS312" s="70">
        <f t="shared" si="12"/>
        <v>0</v>
      </c>
      <c r="BT312" s="70">
        <f t="shared" si="12"/>
        <v>0</v>
      </c>
      <c r="BU312" s="70">
        <f t="shared" si="12"/>
        <v>2.1139664804469271E-3</v>
      </c>
      <c r="BV312" s="69">
        <f>SUM(BR312:BU312)</f>
        <v>2.1139664804469271E-3</v>
      </c>
      <c r="BX312" s="68">
        <f>SUM(BY312:CB312)</f>
        <v>-115455</v>
      </c>
      <c r="BY312" s="67">
        <f>+(BR312/$BV$312)*$BQ$312</f>
        <v>0</v>
      </c>
      <c r="BZ312" s="67">
        <f>+(BS312/$BV$312)*$BQ$312</f>
        <v>0</v>
      </c>
      <c r="CA312" s="67">
        <f>+(BT312/$BV$312)*$BQ$312</f>
        <v>0</v>
      </c>
      <c r="CB312" s="67">
        <f>+(BU312/$BV$312)*$BQ$312</f>
        <v>-115455</v>
      </c>
    </row>
    <row r="313" spans="1:80" ht="15" x14ac:dyDescent="0.25">
      <c r="A313" s="79" t="s">
        <v>77</v>
      </c>
      <c r="B313" s="77">
        <v>0</v>
      </c>
      <c r="C313" s="77">
        <v>0</v>
      </c>
      <c r="D313" s="77">
        <v>0</v>
      </c>
      <c r="E313" s="77">
        <v>0</v>
      </c>
      <c r="F313" s="77">
        <v>0</v>
      </c>
      <c r="G313" s="76">
        <v>0</v>
      </c>
      <c r="H313" s="76">
        <v>0</v>
      </c>
      <c r="I313" s="6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1"/>
      <c r="BC313" t="s">
        <v>76</v>
      </c>
      <c r="BD313" s="72">
        <v>3848.5</v>
      </c>
      <c r="BE313" s="75">
        <v>0.25139664804469275</v>
      </c>
      <c r="BF313" s="75">
        <v>0.25139664804469275</v>
      </c>
      <c r="BG313" s="75">
        <v>0.25139664804469275</v>
      </c>
      <c r="BH313" s="75">
        <v>0.24581005586592178</v>
      </c>
      <c r="BI313" s="74">
        <f>SUM(BE313:BH313)</f>
        <v>1</v>
      </c>
      <c r="BK313" s="72">
        <v>8600</v>
      </c>
      <c r="BL313" s="73">
        <f>+BK313*BE313</f>
        <v>2162.0111731843576</v>
      </c>
      <c r="BM313" s="73">
        <f>+BK313*BF313</f>
        <v>2162.0111731843576</v>
      </c>
      <c r="BN313" s="73">
        <f>+BK313*BG313</f>
        <v>2162.0111731843576</v>
      </c>
      <c r="BO313" s="73">
        <f>+BK313*BH313</f>
        <v>2113.9664804469271</v>
      </c>
      <c r="BP313" s="72"/>
      <c r="BQ313" s="71">
        <v>-123152</v>
      </c>
      <c r="BR313" s="70">
        <f t="shared" si="12"/>
        <v>0</v>
      </c>
      <c r="BS313" s="70">
        <f t="shared" si="12"/>
        <v>0</v>
      </c>
      <c r="BT313" s="70">
        <f t="shared" si="12"/>
        <v>0</v>
      </c>
      <c r="BU313" s="70">
        <f t="shared" si="12"/>
        <v>2.1139664804469271E-3</v>
      </c>
      <c r="BV313" s="69">
        <f>SUM(BR313:BU313)</f>
        <v>2.1139664804469271E-3</v>
      </c>
      <c r="BX313" s="68">
        <f>SUM(BY313:CB313)</f>
        <v>-123152</v>
      </c>
      <c r="BY313" s="67">
        <f>+(BR313/$BV$313)*$BQ$313</f>
        <v>0</v>
      </c>
      <c r="BZ313" s="67">
        <f>+(BS313/$BV$313)*$BQ$313</f>
        <v>0</v>
      </c>
      <c r="CA313" s="67">
        <f>+(BT313/$BV$313)*$BQ$313</f>
        <v>0</v>
      </c>
      <c r="CB313" s="67">
        <f>+(BU313/$BV$313)*$BQ$313</f>
        <v>-123152</v>
      </c>
    </row>
    <row r="314" spans="1:80" ht="15" x14ac:dyDescent="0.25">
      <c r="A314" s="78" t="s">
        <v>75</v>
      </c>
      <c r="B314" s="77">
        <v>0</v>
      </c>
      <c r="C314" s="77">
        <v>0</v>
      </c>
      <c r="D314" s="77">
        <v>0</v>
      </c>
      <c r="E314" s="77">
        <v>0</v>
      </c>
      <c r="F314" s="77">
        <v>0</v>
      </c>
      <c r="G314" s="76">
        <v>0</v>
      </c>
      <c r="H314" s="76">
        <v>0</v>
      </c>
      <c r="I314" s="6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1"/>
      <c r="BC314" t="s">
        <v>74</v>
      </c>
      <c r="BD314" s="72">
        <v>3848.5</v>
      </c>
      <c r="BE314" s="75">
        <v>0.25139664804469275</v>
      </c>
      <c r="BF314" s="75">
        <v>0.25139664804469275</v>
      </c>
      <c r="BG314" s="75">
        <v>0.25139664804469275</v>
      </c>
      <c r="BH314" s="75">
        <v>0.24581005586592178</v>
      </c>
      <c r="BI314" s="74">
        <f>SUM(BE314:BH314)</f>
        <v>1</v>
      </c>
      <c r="BK314" s="72">
        <v>8600</v>
      </c>
      <c r="BL314" s="73">
        <f>+BK314*BE314</f>
        <v>2162.0111731843576</v>
      </c>
      <c r="BM314" s="73">
        <f>+BK314*BF314</f>
        <v>2162.0111731843576</v>
      </c>
      <c r="BN314" s="73">
        <f>+BK314*BG314</f>
        <v>2162.0111731843576</v>
      </c>
      <c r="BO314" s="73">
        <f>+BK314*BH314</f>
        <v>2113.9664804469271</v>
      </c>
      <c r="BP314" s="72"/>
      <c r="BQ314" s="71">
        <v>-123152</v>
      </c>
      <c r="BR314" s="70">
        <f t="shared" si="12"/>
        <v>0</v>
      </c>
      <c r="BS314" s="70">
        <f t="shared" si="12"/>
        <v>0</v>
      </c>
      <c r="BT314" s="70">
        <f t="shared" si="12"/>
        <v>0</v>
      </c>
      <c r="BU314" s="70">
        <f t="shared" si="12"/>
        <v>2.1139664804469271E-3</v>
      </c>
      <c r="BV314" s="69">
        <f>SUM(BR314:BU314)</f>
        <v>2.1139664804469271E-3</v>
      </c>
      <c r="BX314" s="68">
        <f>SUM(BY314:CB314)</f>
        <v>-123152</v>
      </c>
      <c r="BY314" s="67">
        <f>+(BR314/$BV$314)*$BQ$314</f>
        <v>0</v>
      </c>
      <c r="BZ314" s="67">
        <f>+(BS314/$BV$314)*$BQ$314</f>
        <v>0</v>
      </c>
      <c r="CA314" s="67">
        <f>+(BT314/$BV$314)*$BQ$314</f>
        <v>0</v>
      </c>
      <c r="CB314" s="67">
        <f>+(BU314/$BV$314)*$BQ$314</f>
        <v>-123152</v>
      </c>
    </row>
    <row r="315" spans="1:80" ht="15" x14ac:dyDescent="0.25">
      <c r="A315" s="66" t="s">
        <v>73</v>
      </c>
      <c r="B315" s="65">
        <v>0</v>
      </c>
      <c r="C315" s="65">
        <v>0</v>
      </c>
      <c r="D315" s="65">
        <v>0</v>
      </c>
      <c r="E315" s="65">
        <v>0</v>
      </c>
      <c r="F315" s="65">
        <v>0</v>
      </c>
      <c r="G315" s="64">
        <v>0</v>
      </c>
      <c r="H315" s="64">
        <v>0</v>
      </c>
      <c r="I315" s="6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1"/>
      <c r="BD315">
        <v>422</v>
      </c>
      <c r="BE315">
        <v>27</v>
      </c>
      <c r="BK315">
        <v>770</v>
      </c>
      <c r="BL315" t="s">
        <v>72</v>
      </c>
      <c r="BQ315">
        <v>483</v>
      </c>
      <c r="BR315" t="s">
        <v>72</v>
      </c>
      <c r="BX315" t="s">
        <v>72</v>
      </c>
    </row>
    <row r="316" spans="1:80" ht="15" x14ac:dyDescent="0.25">
      <c r="A316" s="66" t="s">
        <v>71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4"/>
      <c r="H316" s="64">
        <v>0</v>
      </c>
      <c r="I316" s="6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1"/>
      <c r="BD316">
        <v>423</v>
      </c>
      <c r="BE316">
        <v>40</v>
      </c>
      <c r="BK316">
        <v>771</v>
      </c>
      <c r="BQ316">
        <v>501</v>
      </c>
    </row>
    <row r="317" spans="1:80" ht="15" x14ac:dyDescent="0.25">
      <c r="A317" s="63"/>
      <c r="B317" s="61"/>
      <c r="C317" s="61"/>
      <c r="D317" s="61"/>
      <c r="E317" s="61"/>
      <c r="F317" s="61"/>
      <c r="G317" s="61"/>
      <c r="H317" s="61"/>
      <c r="I317" s="6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1"/>
      <c r="BD317">
        <v>424</v>
      </c>
      <c r="BE317">
        <v>53</v>
      </c>
      <c r="BK317">
        <v>772</v>
      </c>
      <c r="BQ317">
        <v>518</v>
      </c>
    </row>
    <row r="318" spans="1:80" ht="37.5" customHeight="1" x14ac:dyDescent="0.25">
      <c r="A318" s="62" t="s">
        <v>29</v>
      </c>
      <c r="B318" s="61">
        <v>0</v>
      </c>
      <c r="C318" s="61"/>
      <c r="D318" s="61"/>
      <c r="E318" s="61"/>
      <c r="F318" s="61"/>
      <c r="G318" s="61"/>
      <c r="H318" s="61"/>
      <c r="I318" s="6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1"/>
      <c r="BD318">
        <v>425</v>
      </c>
      <c r="BE318">
        <v>66</v>
      </c>
      <c r="BK318">
        <v>773</v>
      </c>
      <c r="BQ318">
        <v>535</v>
      </c>
    </row>
    <row r="319" spans="1:80" ht="15" x14ac:dyDescent="0.25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1"/>
      <c r="BD319">
        <v>426</v>
      </c>
      <c r="BE319">
        <v>79</v>
      </c>
      <c r="BK319">
        <v>774</v>
      </c>
      <c r="BQ319">
        <v>552</v>
      </c>
    </row>
    <row r="320" spans="1:80" ht="15" x14ac:dyDescent="0.25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1"/>
    </row>
    <row r="321" spans="1:54" ht="15" x14ac:dyDescent="0.25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1"/>
    </row>
    <row r="322" spans="1:54" ht="15" x14ac:dyDescent="0.25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1"/>
    </row>
    <row r="323" spans="1:54" ht="15" x14ac:dyDescent="0.25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1"/>
    </row>
    <row r="324" spans="1:54" ht="15" x14ac:dyDescent="0.25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1"/>
    </row>
    <row r="325" spans="1:54" ht="15" x14ac:dyDescent="0.25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1"/>
    </row>
    <row r="326" spans="1:54" ht="15" x14ac:dyDescent="0.25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1"/>
    </row>
    <row r="327" spans="1:54" ht="15" x14ac:dyDescent="0.25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1"/>
    </row>
    <row r="328" spans="1:54" ht="15" x14ac:dyDescent="0.25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1"/>
    </row>
    <row r="329" spans="1:54" ht="15" x14ac:dyDescent="0.25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1"/>
    </row>
    <row r="330" spans="1:54" ht="15" x14ac:dyDescent="0.25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1"/>
    </row>
    <row r="331" spans="1:54" ht="15" x14ac:dyDescent="0.25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1"/>
    </row>
    <row r="332" spans="1:54" ht="15" x14ac:dyDescent="0.25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1"/>
    </row>
    <row r="333" spans="1:54" ht="15" x14ac:dyDescent="0.25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1"/>
    </row>
    <row r="334" spans="1:54" ht="15" x14ac:dyDescent="0.25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1"/>
    </row>
    <row r="335" spans="1:54" ht="15" x14ac:dyDescent="0.25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1"/>
    </row>
    <row r="336" spans="1:54" ht="15" x14ac:dyDescent="0.25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1"/>
    </row>
    <row r="337" spans="1:54" ht="50.25" customHeight="1" x14ac:dyDescent="0.25">
      <c r="A337" s="60" t="s">
        <v>70</v>
      </c>
      <c r="B337" s="58"/>
      <c r="C337" s="58"/>
      <c r="D337" s="58"/>
      <c r="E337" s="58"/>
      <c r="F337" s="58"/>
      <c r="G337" s="58"/>
      <c r="H337" s="5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1"/>
    </row>
    <row r="338" spans="1:54" ht="15" x14ac:dyDescent="0.25">
      <c r="A338" s="59"/>
      <c r="B338" s="58"/>
      <c r="C338" s="58"/>
      <c r="D338" s="58"/>
      <c r="E338" s="58"/>
      <c r="F338" s="58"/>
      <c r="G338" s="58"/>
      <c r="H338" s="5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1"/>
    </row>
    <row r="339" spans="1:54" ht="15" x14ac:dyDescent="0.25">
      <c r="A339" s="57" t="s">
        <v>69</v>
      </c>
      <c r="B339" s="56"/>
      <c r="C339" s="56"/>
      <c r="D339" s="56"/>
      <c r="E339" s="56"/>
      <c r="F339" s="56"/>
      <c r="G339" s="56"/>
      <c r="H339" s="5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1"/>
    </row>
    <row r="340" spans="1:54" ht="15" x14ac:dyDescent="0.25">
      <c r="A340" s="54" t="s">
        <v>36</v>
      </c>
      <c r="B340" s="33" t="s">
        <v>63</v>
      </c>
      <c r="C340" s="52"/>
      <c r="D340" s="52"/>
      <c r="E340" s="52"/>
      <c r="F340" s="52"/>
      <c r="G340" s="52"/>
      <c r="H340" s="51"/>
      <c r="I340" s="1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1"/>
    </row>
    <row r="341" spans="1:54" ht="15" x14ac:dyDescent="0.25">
      <c r="A341" s="54" t="s">
        <v>35</v>
      </c>
      <c r="B341" s="33" t="s">
        <v>68</v>
      </c>
      <c r="C341" s="52"/>
      <c r="D341" s="52"/>
      <c r="E341" s="52"/>
      <c r="F341" s="52"/>
      <c r="G341" s="52"/>
      <c r="H341" s="51"/>
      <c r="I341" s="1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1"/>
    </row>
    <row r="342" spans="1:54" ht="15" x14ac:dyDescent="0.25">
      <c r="A342" s="54" t="s">
        <v>34</v>
      </c>
      <c r="B342" s="55">
        <v>5.3</v>
      </c>
      <c r="C342" s="52" t="s">
        <v>33</v>
      </c>
      <c r="D342" s="55">
        <v>5.5</v>
      </c>
      <c r="E342" s="52"/>
      <c r="F342" s="52"/>
      <c r="G342" s="52"/>
      <c r="H342" s="51"/>
      <c r="I342" s="1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1"/>
    </row>
    <row r="343" spans="1:54" ht="15" x14ac:dyDescent="0.25">
      <c r="A343" s="54" t="s">
        <v>32</v>
      </c>
      <c r="B343" s="33" t="s">
        <v>61</v>
      </c>
      <c r="C343" s="53"/>
      <c r="D343" s="53"/>
      <c r="E343" s="52"/>
      <c r="F343" s="52"/>
      <c r="G343" s="52"/>
      <c r="H343" s="51"/>
      <c r="I343" s="1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1"/>
    </row>
    <row r="344" spans="1:54" ht="15" x14ac:dyDescent="0.25">
      <c r="A344" s="50" t="s">
        <v>31</v>
      </c>
      <c r="B344" s="29" t="s">
        <v>67</v>
      </c>
      <c r="C344" s="49"/>
      <c r="D344" s="49"/>
      <c r="E344" s="28"/>
      <c r="F344" s="28"/>
      <c r="G344" s="28"/>
      <c r="H344" s="27"/>
      <c r="I344" s="1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1"/>
    </row>
    <row r="345" spans="1:54" ht="15" x14ac:dyDescent="0.25">
      <c r="A345" s="47"/>
      <c r="B345" s="25" t="s">
        <v>58</v>
      </c>
      <c r="C345" s="48"/>
      <c r="D345" s="48"/>
      <c r="E345" s="23"/>
      <c r="F345" s="23"/>
      <c r="G345" s="23"/>
      <c r="H345" s="22"/>
      <c r="I345" s="1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1"/>
    </row>
    <row r="346" spans="1:54" ht="15" x14ac:dyDescent="0.25">
      <c r="A346" s="47"/>
      <c r="B346" s="25" t="s">
        <v>57</v>
      </c>
      <c r="C346" s="48"/>
      <c r="D346" s="48"/>
      <c r="E346" s="23"/>
      <c r="F346" s="23"/>
      <c r="G346" s="23"/>
      <c r="H346" s="22"/>
      <c r="I346" s="1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1"/>
    </row>
    <row r="347" spans="1:54" ht="15" x14ac:dyDescent="0.25">
      <c r="A347" s="47"/>
      <c r="B347" s="25" t="s">
        <v>66</v>
      </c>
      <c r="C347" s="48"/>
      <c r="D347" s="48"/>
      <c r="E347" s="23"/>
      <c r="F347" s="23"/>
      <c r="G347" s="23"/>
      <c r="H347" s="22"/>
      <c r="I347" s="1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1"/>
    </row>
    <row r="348" spans="1:54" ht="15" x14ac:dyDescent="0.25">
      <c r="A348" s="47"/>
      <c r="B348" s="25" t="s">
        <v>55</v>
      </c>
      <c r="C348" s="48"/>
      <c r="D348" s="48"/>
      <c r="E348" s="23"/>
      <c r="F348" s="23"/>
      <c r="G348" s="23"/>
      <c r="H348" s="22"/>
      <c r="I348" s="1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1"/>
    </row>
    <row r="349" spans="1:54" ht="15" x14ac:dyDescent="0.25">
      <c r="A349" s="47"/>
      <c r="B349" s="25" t="s">
        <v>54</v>
      </c>
      <c r="C349" s="46"/>
      <c r="D349" s="46"/>
      <c r="E349" s="24"/>
      <c r="F349" s="24"/>
      <c r="G349" s="24"/>
      <c r="H349" s="22"/>
      <c r="I349" s="1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1"/>
    </row>
    <row r="350" spans="1:54" ht="15" x14ac:dyDescent="0.25">
      <c r="A350" s="47"/>
      <c r="B350" s="25" t="s">
        <v>53</v>
      </c>
      <c r="C350" s="46"/>
      <c r="D350" s="46"/>
      <c r="E350" s="23"/>
      <c r="F350" s="23"/>
      <c r="G350" s="23"/>
      <c r="H350" s="22"/>
      <c r="I350" s="1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1"/>
    </row>
    <row r="351" spans="1:54" ht="15" x14ac:dyDescent="0.25">
      <c r="A351" s="45"/>
      <c r="B351" s="20" t="s">
        <v>53</v>
      </c>
      <c r="C351" s="44"/>
      <c r="D351" s="44"/>
      <c r="E351" s="19"/>
      <c r="F351" s="19"/>
      <c r="G351" s="19"/>
      <c r="H351" s="18"/>
      <c r="I351" s="1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1"/>
    </row>
    <row r="352" spans="1:54" ht="58.5" customHeight="1" thickBot="1" x14ac:dyDescent="0.3">
      <c r="A352" s="4"/>
      <c r="B352" s="16" t="s">
        <v>65</v>
      </c>
      <c r="C352" s="43">
        <v>1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1"/>
    </row>
    <row r="353" spans="1:54" ht="15" x14ac:dyDescent="0.25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1"/>
    </row>
    <row r="354" spans="1:54" ht="15" x14ac:dyDescent="0.25">
      <c r="A354" s="40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1"/>
    </row>
    <row r="355" spans="1:54" ht="15" x14ac:dyDescent="0.25">
      <c r="A355" s="39" t="s">
        <v>64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1"/>
    </row>
    <row r="356" spans="1:54" ht="15" x14ac:dyDescent="0.25">
      <c r="A356" s="34" t="s">
        <v>36</v>
      </c>
      <c r="B356" s="33" t="s">
        <v>63</v>
      </c>
      <c r="C356" s="36"/>
      <c r="D356" s="36"/>
      <c r="E356" s="36"/>
      <c r="F356" s="36"/>
      <c r="G356" s="36"/>
      <c r="H356" s="35"/>
      <c r="I356" s="1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1"/>
    </row>
    <row r="357" spans="1:54" ht="15" x14ac:dyDescent="0.25">
      <c r="A357" s="34" t="s">
        <v>35</v>
      </c>
      <c r="B357" s="33" t="s">
        <v>62</v>
      </c>
      <c r="C357" s="36"/>
      <c r="D357" s="36"/>
      <c r="E357" s="36"/>
      <c r="F357" s="36"/>
      <c r="G357" s="36"/>
      <c r="H357" s="35"/>
      <c r="I357" s="1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1"/>
    </row>
    <row r="358" spans="1:54" ht="15" x14ac:dyDescent="0.25">
      <c r="A358" s="34" t="s">
        <v>34</v>
      </c>
      <c r="B358" s="42">
        <v>5.5</v>
      </c>
      <c r="C358" s="36" t="s">
        <v>33</v>
      </c>
      <c r="D358" s="37">
        <v>5.8</v>
      </c>
      <c r="E358" s="36"/>
      <c r="F358" s="36"/>
      <c r="G358" s="36"/>
      <c r="H358" s="35"/>
      <c r="I358" s="1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1"/>
    </row>
    <row r="359" spans="1:54" ht="15" x14ac:dyDescent="0.25">
      <c r="A359" s="34" t="s">
        <v>32</v>
      </c>
      <c r="B359" s="33" t="s">
        <v>61</v>
      </c>
      <c r="C359" s="32"/>
      <c r="D359" s="32"/>
      <c r="E359" s="32"/>
      <c r="F359" s="32"/>
      <c r="G359" s="32"/>
      <c r="H359" s="31"/>
      <c r="I359" s="1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1"/>
    </row>
    <row r="360" spans="1:54" ht="15" x14ac:dyDescent="0.25">
      <c r="A360" s="30" t="s">
        <v>31</v>
      </c>
      <c r="B360" s="29" t="s">
        <v>60</v>
      </c>
      <c r="C360" s="28"/>
      <c r="D360" s="28"/>
      <c r="E360" s="28"/>
      <c r="F360" s="28"/>
      <c r="G360" s="28"/>
      <c r="H360" s="27"/>
      <c r="I360" s="1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1"/>
    </row>
    <row r="361" spans="1:54" ht="15" x14ac:dyDescent="0.25">
      <c r="A361" s="26"/>
      <c r="B361" s="25" t="s">
        <v>59</v>
      </c>
      <c r="C361" s="23"/>
      <c r="D361" s="23"/>
      <c r="E361" s="23"/>
      <c r="F361" s="23"/>
      <c r="G361" s="23"/>
      <c r="H361" s="22"/>
      <c r="I361" s="1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1"/>
    </row>
    <row r="362" spans="1:54" ht="15" x14ac:dyDescent="0.25">
      <c r="A362" s="26"/>
      <c r="B362" s="25" t="s">
        <v>58</v>
      </c>
      <c r="C362" s="23"/>
      <c r="D362" s="23"/>
      <c r="E362" s="23"/>
      <c r="F362" s="23"/>
      <c r="G362" s="23"/>
      <c r="H362" s="22"/>
      <c r="I362" s="1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1"/>
    </row>
    <row r="363" spans="1:54" ht="15" x14ac:dyDescent="0.25">
      <c r="A363" s="26"/>
      <c r="B363" s="25" t="s">
        <v>57</v>
      </c>
      <c r="C363" s="23"/>
      <c r="D363" s="23"/>
      <c r="E363" s="23"/>
      <c r="F363" s="23"/>
      <c r="G363" s="23"/>
      <c r="H363" s="22"/>
      <c r="I363" s="1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1"/>
    </row>
    <row r="364" spans="1:54" ht="15" x14ac:dyDescent="0.25">
      <c r="A364" s="26"/>
      <c r="B364" s="25" t="s">
        <v>56</v>
      </c>
      <c r="C364" s="23"/>
      <c r="D364" s="23"/>
      <c r="E364" s="23"/>
      <c r="F364" s="23"/>
      <c r="G364" s="23"/>
      <c r="H364" s="22"/>
      <c r="I364" s="1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1"/>
    </row>
    <row r="365" spans="1:54" ht="15" x14ac:dyDescent="0.25">
      <c r="A365" s="26"/>
      <c r="B365" s="25" t="s">
        <v>55</v>
      </c>
      <c r="C365" s="24"/>
      <c r="D365" s="24"/>
      <c r="E365" s="24"/>
      <c r="F365" s="24"/>
      <c r="G365" s="24"/>
      <c r="H365" s="22"/>
      <c r="I365" s="1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1"/>
    </row>
    <row r="366" spans="1:54" ht="15" x14ac:dyDescent="0.25">
      <c r="A366" s="26"/>
      <c r="B366" s="25" t="s">
        <v>54</v>
      </c>
      <c r="C366" s="24"/>
      <c r="D366" s="24"/>
      <c r="E366" s="23"/>
      <c r="F366" s="23"/>
      <c r="G366" s="23"/>
      <c r="H366" s="22"/>
      <c r="I366" s="1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1"/>
    </row>
    <row r="367" spans="1:54" ht="15.75" thickBot="1" x14ac:dyDescent="0.3">
      <c r="A367" s="21"/>
      <c r="B367" s="20" t="s">
        <v>53</v>
      </c>
      <c r="C367" s="19"/>
      <c r="D367" s="19"/>
      <c r="E367" s="19"/>
      <c r="F367" s="19"/>
      <c r="G367" s="19"/>
      <c r="H367" s="18"/>
      <c r="I367" s="1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1"/>
    </row>
    <row r="368" spans="1:54" ht="59.25" customHeight="1" thickBot="1" x14ac:dyDescent="0.3">
      <c r="A368" s="4"/>
      <c r="B368" s="16" t="s">
        <v>52</v>
      </c>
      <c r="C368" s="15">
        <v>1</v>
      </c>
      <c r="D368" s="3"/>
      <c r="E368" s="3"/>
      <c r="F368" s="3"/>
      <c r="G368" s="3"/>
      <c r="H368" s="3"/>
      <c r="I368" s="1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1"/>
    </row>
    <row r="369" spans="1:54" ht="15" x14ac:dyDescent="0.25">
      <c r="A369" s="4"/>
      <c r="B369" s="3"/>
      <c r="C369" s="3"/>
      <c r="D369" s="3"/>
      <c r="E369" s="3"/>
      <c r="F369" s="3"/>
      <c r="G369" s="3"/>
      <c r="H369" s="3"/>
      <c r="I369" s="1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1"/>
    </row>
    <row r="370" spans="1:54" ht="15" x14ac:dyDescent="0.25">
      <c r="A370" s="40"/>
      <c r="B370" s="3"/>
      <c r="C370" s="3"/>
      <c r="D370" s="3"/>
      <c r="E370" s="3"/>
      <c r="F370" s="3"/>
      <c r="G370" s="3"/>
      <c r="H370" s="3"/>
      <c r="I370" s="1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1"/>
    </row>
    <row r="371" spans="1:54" ht="15" x14ac:dyDescent="0.25">
      <c r="A371" s="39" t="s">
        <v>51</v>
      </c>
      <c r="B371" s="7"/>
      <c r="C371" s="7"/>
      <c r="D371" s="7"/>
      <c r="E371" s="7"/>
      <c r="F371" s="7"/>
      <c r="G371" s="7"/>
      <c r="H371" s="7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1"/>
    </row>
    <row r="372" spans="1:54" ht="15" x14ac:dyDescent="0.25">
      <c r="A372" s="34" t="s">
        <v>36</v>
      </c>
      <c r="B372" s="33" t="s">
        <v>30</v>
      </c>
      <c r="C372" s="36"/>
      <c r="D372" s="36"/>
      <c r="E372" s="36"/>
      <c r="F372" s="36"/>
      <c r="G372" s="36"/>
      <c r="H372" s="35"/>
      <c r="I372" s="1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1"/>
    </row>
    <row r="373" spans="1:54" ht="15" x14ac:dyDescent="0.25">
      <c r="A373" s="34" t="s">
        <v>35</v>
      </c>
      <c r="B373" s="33" t="s">
        <v>30</v>
      </c>
      <c r="C373" s="36"/>
      <c r="D373" s="36"/>
      <c r="E373" s="36"/>
      <c r="F373" s="36"/>
      <c r="G373" s="36"/>
      <c r="H373" s="35"/>
      <c r="I373" s="1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1"/>
    </row>
    <row r="374" spans="1:54" ht="15" x14ac:dyDescent="0.25">
      <c r="A374" s="34" t="s">
        <v>34</v>
      </c>
      <c r="B374" s="42">
        <v>0</v>
      </c>
      <c r="C374" s="36" t="s">
        <v>33</v>
      </c>
      <c r="D374" s="37">
        <v>0</v>
      </c>
      <c r="E374" s="36"/>
      <c r="F374" s="36"/>
      <c r="G374" s="36"/>
      <c r="H374" s="35"/>
      <c r="I374" s="1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1"/>
    </row>
    <row r="375" spans="1:54" ht="15" x14ac:dyDescent="0.25">
      <c r="A375" s="34" t="s">
        <v>32</v>
      </c>
      <c r="B375" s="33" t="s">
        <v>30</v>
      </c>
      <c r="C375" s="32"/>
      <c r="D375" s="32"/>
      <c r="E375" s="32"/>
      <c r="F375" s="32"/>
      <c r="G375" s="32"/>
      <c r="H375" s="31"/>
      <c r="I375" s="1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1"/>
    </row>
    <row r="376" spans="1:54" ht="15" x14ac:dyDescent="0.25">
      <c r="A376" s="30" t="s">
        <v>31</v>
      </c>
      <c r="B376" s="29" t="s">
        <v>30</v>
      </c>
      <c r="C376" s="28"/>
      <c r="D376" s="28"/>
      <c r="E376" s="28"/>
      <c r="F376" s="28"/>
      <c r="G376" s="28"/>
      <c r="H376" s="27"/>
      <c r="I376" s="1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1"/>
    </row>
    <row r="377" spans="1:54" ht="15" x14ac:dyDescent="0.25">
      <c r="A377" s="26"/>
      <c r="B377" s="25" t="s">
        <v>30</v>
      </c>
      <c r="C377" s="23"/>
      <c r="D377" s="23"/>
      <c r="E377" s="23"/>
      <c r="F377" s="23"/>
      <c r="G377" s="23"/>
      <c r="H377" s="22"/>
      <c r="I377" s="1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1"/>
    </row>
    <row r="378" spans="1:54" ht="15" x14ac:dyDescent="0.25">
      <c r="A378" s="26"/>
      <c r="B378" s="25" t="s">
        <v>30</v>
      </c>
      <c r="C378" s="23"/>
      <c r="D378" s="23"/>
      <c r="E378" s="23"/>
      <c r="F378" s="23"/>
      <c r="G378" s="23"/>
      <c r="H378" s="22"/>
      <c r="I378" s="1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1"/>
    </row>
    <row r="379" spans="1:54" ht="15" x14ac:dyDescent="0.25">
      <c r="A379" s="26"/>
      <c r="B379" s="25" t="s">
        <v>30</v>
      </c>
      <c r="C379" s="23"/>
      <c r="D379" s="23"/>
      <c r="E379" s="23"/>
      <c r="F379" s="23"/>
      <c r="G379" s="23"/>
      <c r="H379" s="22"/>
      <c r="I379" s="1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1"/>
    </row>
    <row r="380" spans="1:54" ht="15" x14ac:dyDescent="0.25">
      <c r="A380" s="26"/>
      <c r="B380" s="25" t="s">
        <v>30</v>
      </c>
      <c r="C380" s="23"/>
      <c r="D380" s="23"/>
      <c r="E380" s="23"/>
      <c r="F380" s="23"/>
      <c r="G380" s="23"/>
      <c r="H380" s="22"/>
      <c r="I380" s="1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1"/>
    </row>
    <row r="381" spans="1:54" ht="15" x14ac:dyDescent="0.25">
      <c r="A381" s="26"/>
      <c r="B381" s="25" t="s">
        <v>30</v>
      </c>
      <c r="C381" s="24"/>
      <c r="D381" s="24"/>
      <c r="E381" s="24"/>
      <c r="F381" s="24"/>
      <c r="G381" s="24"/>
      <c r="H381" s="22"/>
      <c r="I381" s="1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1"/>
    </row>
    <row r="382" spans="1:54" ht="15" x14ac:dyDescent="0.25">
      <c r="A382" s="26"/>
      <c r="B382" s="25" t="s">
        <v>30</v>
      </c>
      <c r="C382" s="24"/>
      <c r="D382" s="24"/>
      <c r="E382" s="23"/>
      <c r="F382" s="23"/>
      <c r="G382" s="23"/>
      <c r="H382" s="22"/>
      <c r="I382" s="1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1"/>
    </row>
    <row r="383" spans="1:54" ht="15.75" thickBot="1" x14ac:dyDescent="0.3">
      <c r="A383" s="21"/>
      <c r="B383" s="20" t="s">
        <v>30</v>
      </c>
      <c r="C383" s="19"/>
      <c r="D383" s="19"/>
      <c r="E383" s="19"/>
      <c r="F383" s="19"/>
      <c r="G383" s="19"/>
      <c r="H383" s="18"/>
      <c r="I383" s="1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1"/>
    </row>
    <row r="384" spans="1:54" ht="57.75" customHeight="1" thickBot="1" x14ac:dyDescent="0.3">
      <c r="A384" s="4"/>
      <c r="B384" s="16" t="s">
        <v>50</v>
      </c>
      <c r="C384" s="15">
        <v>0</v>
      </c>
      <c r="D384" s="3"/>
      <c r="E384" s="3"/>
      <c r="F384" s="3"/>
      <c r="G384" s="3"/>
      <c r="H384" s="3"/>
      <c r="I384" s="1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1"/>
    </row>
    <row r="385" spans="1:54" ht="15" x14ac:dyDescent="0.25">
      <c r="A385" s="4"/>
      <c r="B385" s="3"/>
      <c r="C385" s="3"/>
      <c r="D385" s="3"/>
      <c r="E385" s="3"/>
      <c r="F385" s="3"/>
      <c r="G385" s="3"/>
      <c r="H385" s="3"/>
      <c r="I385" s="1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1"/>
    </row>
    <row r="386" spans="1:54" ht="15" x14ac:dyDescent="0.25">
      <c r="A386" s="40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1"/>
    </row>
    <row r="387" spans="1:54" ht="15" x14ac:dyDescent="0.25">
      <c r="A387" s="39" t="s">
        <v>49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1"/>
    </row>
    <row r="388" spans="1:54" ht="15" x14ac:dyDescent="0.25">
      <c r="A388" s="34" t="s">
        <v>36</v>
      </c>
      <c r="B388" s="33" t="s">
        <v>30</v>
      </c>
      <c r="C388" s="36"/>
      <c r="D388" s="36"/>
      <c r="E388" s="36"/>
      <c r="F388" s="36"/>
      <c r="G388" s="36"/>
      <c r="H388" s="35"/>
      <c r="I388" s="1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1"/>
    </row>
    <row r="389" spans="1:54" ht="15" x14ac:dyDescent="0.25">
      <c r="A389" s="34" t="s">
        <v>35</v>
      </c>
      <c r="B389" s="33" t="s">
        <v>30</v>
      </c>
      <c r="C389" s="36"/>
      <c r="D389" s="36"/>
      <c r="E389" s="36"/>
      <c r="F389" s="36"/>
      <c r="G389" s="36"/>
      <c r="H389" s="35"/>
      <c r="I389" s="1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1"/>
    </row>
    <row r="390" spans="1:54" ht="15" x14ac:dyDescent="0.25">
      <c r="A390" s="34" t="s">
        <v>34</v>
      </c>
      <c r="B390" s="42">
        <v>0</v>
      </c>
      <c r="C390" s="36" t="s">
        <v>33</v>
      </c>
      <c r="D390" s="37">
        <v>0</v>
      </c>
      <c r="E390" s="36"/>
      <c r="F390" s="36"/>
      <c r="G390" s="36"/>
      <c r="H390" s="35"/>
      <c r="I390" s="1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1"/>
    </row>
    <row r="391" spans="1:54" ht="15" x14ac:dyDescent="0.25">
      <c r="A391" s="34" t="s">
        <v>32</v>
      </c>
      <c r="B391" s="33" t="s">
        <v>30</v>
      </c>
      <c r="C391" s="32"/>
      <c r="D391" s="32"/>
      <c r="E391" s="32"/>
      <c r="F391" s="32"/>
      <c r="G391" s="32"/>
      <c r="H391" s="31"/>
      <c r="I391" s="1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1"/>
    </row>
    <row r="392" spans="1:54" ht="15" x14ac:dyDescent="0.25">
      <c r="A392" s="30" t="s">
        <v>31</v>
      </c>
      <c r="B392" s="29" t="s">
        <v>30</v>
      </c>
      <c r="C392" s="28"/>
      <c r="D392" s="28"/>
      <c r="E392" s="28"/>
      <c r="F392" s="28"/>
      <c r="G392" s="28"/>
      <c r="H392" s="27"/>
      <c r="I392" s="1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1"/>
    </row>
    <row r="393" spans="1:54" ht="15" x14ac:dyDescent="0.25">
      <c r="A393" s="26"/>
      <c r="B393" s="25" t="s">
        <v>30</v>
      </c>
      <c r="C393" s="23"/>
      <c r="D393" s="23"/>
      <c r="E393" s="23"/>
      <c r="F393" s="23"/>
      <c r="G393" s="23"/>
      <c r="H393" s="22"/>
      <c r="I393" s="1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1"/>
    </row>
    <row r="394" spans="1:54" ht="15" x14ac:dyDescent="0.25">
      <c r="A394" s="26"/>
      <c r="B394" s="25" t="s">
        <v>30</v>
      </c>
      <c r="C394" s="23"/>
      <c r="D394" s="23"/>
      <c r="E394" s="23"/>
      <c r="F394" s="23"/>
      <c r="G394" s="23"/>
      <c r="H394" s="22"/>
      <c r="I394" s="1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1"/>
    </row>
    <row r="395" spans="1:54" ht="15" x14ac:dyDescent="0.25">
      <c r="A395" s="26"/>
      <c r="B395" s="25" t="s">
        <v>30</v>
      </c>
      <c r="C395" s="23"/>
      <c r="D395" s="23"/>
      <c r="E395" s="23"/>
      <c r="F395" s="23"/>
      <c r="G395" s="23"/>
      <c r="H395" s="22"/>
      <c r="I395" s="1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1"/>
    </row>
    <row r="396" spans="1:54" ht="15" x14ac:dyDescent="0.25">
      <c r="A396" s="26"/>
      <c r="B396" s="25" t="s">
        <v>30</v>
      </c>
      <c r="C396" s="23"/>
      <c r="D396" s="23"/>
      <c r="E396" s="23"/>
      <c r="F396" s="23"/>
      <c r="G396" s="23"/>
      <c r="H396" s="22"/>
      <c r="I396" s="1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1"/>
    </row>
    <row r="397" spans="1:54" ht="15" x14ac:dyDescent="0.25">
      <c r="A397" s="26"/>
      <c r="B397" s="25" t="s">
        <v>30</v>
      </c>
      <c r="C397" s="24"/>
      <c r="D397" s="24"/>
      <c r="E397" s="24"/>
      <c r="F397" s="24"/>
      <c r="G397" s="24"/>
      <c r="H397" s="22"/>
      <c r="I397" s="1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1"/>
    </row>
    <row r="398" spans="1:54" ht="15" x14ac:dyDescent="0.25">
      <c r="A398" s="26"/>
      <c r="B398" s="25" t="s">
        <v>30</v>
      </c>
      <c r="C398" s="24"/>
      <c r="D398" s="24"/>
      <c r="E398" s="23"/>
      <c r="F398" s="23"/>
      <c r="G398" s="23"/>
      <c r="H398" s="22"/>
      <c r="I398" s="1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1"/>
    </row>
    <row r="399" spans="1:54" ht="15.75" thickBot="1" x14ac:dyDescent="0.3">
      <c r="A399" s="21"/>
      <c r="B399" s="20" t="s">
        <v>30</v>
      </c>
      <c r="C399" s="19"/>
      <c r="D399" s="19"/>
      <c r="E399" s="19"/>
      <c r="F399" s="19"/>
      <c r="G399" s="19"/>
      <c r="H399" s="18"/>
      <c r="I399" s="1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1"/>
    </row>
    <row r="400" spans="1:54" ht="62.25" customHeight="1" thickBot="1" x14ac:dyDescent="0.3">
      <c r="A400" s="4"/>
      <c r="B400" s="16" t="s">
        <v>48</v>
      </c>
      <c r="C400" s="15">
        <v>0</v>
      </c>
      <c r="D400" s="3"/>
      <c r="E400" s="3"/>
      <c r="F400" s="3"/>
      <c r="G400" s="3"/>
      <c r="H400" s="3"/>
      <c r="I400" s="1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1"/>
    </row>
    <row r="401" spans="1:54" ht="15" x14ac:dyDescent="0.25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1"/>
    </row>
    <row r="402" spans="1:54" ht="15" x14ac:dyDescent="0.25">
      <c r="A402" s="40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1"/>
    </row>
    <row r="403" spans="1:54" ht="15" x14ac:dyDescent="0.25">
      <c r="A403" s="39" t="s">
        <v>47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1"/>
    </row>
    <row r="404" spans="1:54" ht="15" x14ac:dyDescent="0.25">
      <c r="A404" s="34" t="s">
        <v>36</v>
      </c>
      <c r="B404" s="33" t="s">
        <v>30</v>
      </c>
      <c r="C404" s="36"/>
      <c r="D404" s="36"/>
      <c r="E404" s="36"/>
      <c r="F404" s="36"/>
      <c r="G404" s="36"/>
      <c r="H404" s="35"/>
      <c r="I404" s="1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1"/>
    </row>
    <row r="405" spans="1:54" ht="15" x14ac:dyDescent="0.25">
      <c r="A405" s="34" t="s">
        <v>35</v>
      </c>
      <c r="B405" s="33" t="s">
        <v>30</v>
      </c>
      <c r="C405" s="36"/>
      <c r="D405" s="36"/>
      <c r="E405" s="36"/>
      <c r="F405" s="36"/>
      <c r="G405" s="36"/>
      <c r="H405" s="35"/>
      <c r="I405" s="1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1"/>
    </row>
    <row r="406" spans="1:54" ht="15" x14ac:dyDescent="0.25">
      <c r="A406" s="34" t="s">
        <v>34</v>
      </c>
      <c r="B406" s="37">
        <v>0</v>
      </c>
      <c r="C406" s="38" t="s">
        <v>33</v>
      </c>
      <c r="D406" s="37">
        <v>0</v>
      </c>
      <c r="E406" s="36"/>
      <c r="F406" s="36"/>
      <c r="G406" s="36"/>
      <c r="H406" s="35"/>
      <c r="I406" s="1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1"/>
    </row>
    <row r="407" spans="1:54" ht="15" x14ac:dyDescent="0.25">
      <c r="A407" s="34" t="s">
        <v>32</v>
      </c>
      <c r="B407" s="33" t="s">
        <v>30</v>
      </c>
      <c r="C407" s="32"/>
      <c r="D407" s="32"/>
      <c r="E407" s="32"/>
      <c r="F407" s="32"/>
      <c r="G407" s="32"/>
      <c r="H407" s="31"/>
      <c r="I407" s="1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1"/>
    </row>
    <row r="408" spans="1:54" ht="15" x14ac:dyDescent="0.25">
      <c r="A408" s="30" t="s">
        <v>31</v>
      </c>
      <c r="B408" s="29" t="s">
        <v>30</v>
      </c>
      <c r="C408" s="28"/>
      <c r="D408" s="28"/>
      <c r="E408" s="28"/>
      <c r="F408" s="28"/>
      <c r="G408" s="28"/>
      <c r="H408" s="27"/>
      <c r="I408" s="1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1"/>
    </row>
    <row r="409" spans="1:54" ht="15" x14ac:dyDescent="0.25">
      <c r="A409" s="26"/>
      <c r="B409" s="25" t="s">
        <v>30</v>
      </c>
      <c r="C409" s="23"/>
      <c r="D409" s="23"/>
      <c r="E409" s="23"/>
      <c r="F409" s="23"/>
      <c r="G409" s="23"/>
      <c r="H409" s="22"/>
      <c r="I409" s="1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1"/>
    </row>
    <row r="410" spans="1:54" ht="15" x14ac:dyDescent="0.25">
      <c r="A410" s="26"/>
      <c r="B410" s="25" t="s">
        <v>30</v>
      </c>
      <c r="C410" s="23"/>
      <c r="D410" s="23"/>
      <c r="E410" s="23"/>
      <c r="F410" s="23"/>
      <c r="G410" s="23"/>
      <c r="H410" s="22"/>
      <c r="I410" s="1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1"/>
    </row>
    <row r="411" spans="1:54" ht="15" x14ac:dyDescent="0.25">
      <c r="A411" s="26"/>
      <c r="B411" s="25" t="s">
        <v>30</v>
      </c>
      <c r="C411" s="23"/>
      <c r="D411" s="23"/>
      <c r="E411" s="23"/>
      <c r="F411" s="23"/>
      <c r="G411" s="23"/>
      <c r="H411" s="22"/>
      <c r="I411" s="1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1"/>
    </row>
    <row r="412" spans="1:54" ht="15" x14ac:dyDescent="0.25">
      <c r="A412" s="26"/>
      <c r="B412" s="25" t="s">
        <v>30</v>
      </c>
      <c r="C412" s="23"/>
      <c r="D412" s="23"/>
      <c r="E412" s="23"/>
      <c r="F412" s="23"/>
      <c r="G412" s="23"/>
      <c r="H412" s="22"/>
      <c r="I412" s="1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1"/>
    </row>
    <row r="413" spans="1:54" ht="15" x14ac:dyDescent="0.25">
      <c r="A413" s="26"/>
      <c r="B413" s="25" t="s">
        <v>30</v>
      </c>
      <c r="C413" s="24"/>
      <c r="D413" s="24"/>
      <c r="E413" s="24"/>
      <c r="F413" s="24"/>
      <c r="G413" s="24"/>
      <c r="H413" s="22"/>
      <c r="I413" s="1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1"/>
    </row>
    <row r="414" spans="1:54" ht="15" x14ac:dyDescent="0.25">
      <c r="A414" s="26"/>
      <c r="B414" s="25" t="s">
        <v>30</v>
      </c>
      <c r="C414" s="24"/>
      <c r="D414" s="24"/>
      <c r="E414" s="23"/>
      <c r="F414" s="23"/>
      <c r="G414" s="23"/>
      <c r="H414" s="22"/>
      <c r="I414" s="1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1"/>
    </row>
    <row r="415" spans="1:54" ht="15.75" thickBot="1" x14ac:dyDescent="0.3">
      <c r="A415" s="21"/>
      <c r="B415" s="20" t="s">
        <v>30</v>
      </c>
      <c r="C415" s="19"/>
      <c r="D415" s="19"/>
      <c r="E415" s="19"/>
      <c r="F415" s="19"/>
      <c r="G415" s="19"/>
      <c r="H415" s="18"/>
      <c r="I415" s="1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1"/>
    </row>
    <row r="416" spans="1:54" ht="58.5" customHeight="1" thickBot="1" x14ac:dyDescent="0.3">
      <c r="A416" s="4"/>
      <c r="B416" s="16" t="s">
        <v>46</v>
      </c>
      <c r="C416" s="15">
        <v>0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1"/>
    </row>
    <row r="417" spans="1:54" ht="15" x14ac:dyDescent="0.25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1"/>
    </row>
    <row r="418" spans="1:54" ht="15" x14ac:dyDescent="0.25">
      <c r="A418" s="40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1"/>
    </row>
    <row r="419" spans="1:54" ht="15" x14ac:dyDescent="0.25">
      <c r="A419" s="39" t="s">
        <v>45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1"/>
    </row>
    <row r="420" spans="1:54" ht="15" x14ac:dyDescent="0.25">
      <c r="A420" s="34" t="s">
        <v>36</v>
      </c>
      <c r="B420" s="33" t="s">
        <v>30</v>
      </c>
      <c r="C420" s="36"/>
      <c r="D420" s="36"/>
      <c r="E420" s="36"/>
      <c r="F420" s="36"/>
      <c r="G420" s="36"/>
      <c r="H420" s="35"/>
      <c r="I420" s="1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1"/>
    </row>
    <row r="421" spans="1:54" ht="15" x14ac:dyDescent="0.25">
      <c r="A421" s="34" t="s">
        <v>35</v>
      </c>
      <c r="B421" s="33" t="s">
        <v>30</v>
      </c>
      <c r="C421" s="36"/>
      <c r="D421" s="36"/>
      <c r="E421" s="36"/>
      <c r="F421" s="36"/>
      <c r="G421" s="36"/>
      <c r="H421" s="35"/>
      <c r="I421" s="1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1"/>
    </row>
    <row r="422" spans="1:54" ht="15" x14ac:dyDescent="0.25">
      <c r="A422" s="34" t="s">
        <v>34</v>
      </c>
      <c r="B422" s="42">
        <v>0</v>
      </c>
      <c r="C422" s="38" t="s">
        <v>33</v>
      </c>
      <c r="D422" s="37">
        <v>0</v>
      </c>
      <c r="E422" s="36"/>
      <c r="F422" s="36"/>
      <c r="G422" s="36"/>
      <c r="H422" s="35"/>
      <c r="I422" s="1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1"/>
    </row>
    <row r="423" spans="1:54" ht="15" x14ac:dyDescent="0.25">
      <c r="A423" s="34" t="s">
        <v>32</v>
      </c>
      <c r="B423" s="33" t="s">
        <v>30</v>
      </c>
      <c r="C423" s="32"/>
      <c r="D423" s="32"/>
      <c r="E423" s="32"/>
      <c r="F423" s="32"/>
      <c r="G423" s="32"/>
      <c r="H423" s="31"/>
      <c r="I423" s="1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1"/>
    </row>
    <row r="424" spans="1:54" ht="15" x14ac:dyDescent="0.25">
      <c r="A424" s="30" t="s">
        <v>31</v>
      </c>
      <c r="B424" s="29" t="s">
        <v>30</v>
      </c>
      <c r="C424" s="28"/>
      <c r="D424" s="28"/>
      <c r="E424" s="28"/>
      <c r="F424" s="28"/>
      <c r="G424" s="28"/>
      <c r="H424" s="27"/>
      <c r="I424" s="1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1"/>
    </row>
    <row r="425" spans="1:54" ht="15" x14ac:dyDescent="0.25">
      <c r="A425" s="26"/>
      <c r="B425" s="25" t="s">
        <v>30</v>
      </c>
      <c r="C425" s="23"/>
      <c r="D425" s="23"/>
      <c r="E425" s="23"/>
      <c r="F425" s="23"/>
      <c r="G425" s="23"/>
      <c r="H425" s="22"/>
      <c r="I425" s="1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1"/>
    </row>
    <row r="426" spans="1:54" ht="15" x14ac:dyDescent="0.25">
      <c r="A426" s="26"/>
      <c r="B426" s="25" t="s">
        <v>30</v>
      </c>
      <c r="C426" s="23"/>
      <c r="D426" s="23"/>
      <c r="E426" s="23"/>
      <c r="F426" s="23"/>
      <c r="G426" s="23"/>
      <c r="H426" s="22"/>
      <c r="I426" s="1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1"/>
    </row>
    <row r="427" spans="1:54" ht="15" x14ac:dyDescent="0.25">
      <c r="A427" s="26"/>
      <c r="B427" s="25" t="s">
        <v>30</v>
      </c>
      <c r="C427" s="23"/>
      <c r="D427" s="23"/>
      <c r="E427" s="23"/>
      <c r="F427" s="23"/>
      <c r="G427" s="23"/>
      <c r="H427" s="22"/>
      <c r="I427" s="1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1"/>
    </row>
    <row r="428" spans="1:54" ht="15" x14ac:dyDescent="0.25">
      <c r="A428" s="26"/>
      <c r="B428" s="25" t="s">
        <v>30</v>
      </c>
      <c r="C428" s="23"/>
      <c r="D428" s="23"/>
      <c r="E428" s="23"/>
      <c r="F428" s="23"/>
      <c r="G428" s="23"/>
      <c r="H428" s="22"/>
      <c r="I428" s="1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1"/>
    </row>
    <row r="429" spans="1:54" ht="15" x14ac:dyDescent="0.25">
      <c r="A429" s="26"/>
      <c r="B429" s="25" t="s">
        <v>30</v>
      </c>
      <c r="C429" s="24"/>
      <c r="D429" s="24"/>
      <c r="E429" s="24"/>
      <c r="F429" s="24"/>
      <c r="G429" s="24"/>
      <c r="H429" s="22"/>
      <c r="I429" s="1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1"/>
    </row>
    <row r="430" spans="1:54" ht="15" x14ac:dyDescent="0.25">
      <c r="A430" s="26"/>
      <c r="B430" s="25" t="s">
        <v>30</v>
      </c>
      <c r="C430" s="24"/>
      <c r="D430" s="24"/>
      <c r="E430" s="23"/>
      <c r="F430" s="23"/>
      <c r="G430" s="23"/>
      <c r="H430" s="22"/>
      <c r="I430" s="1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1"/>
    </row>
    <row r="431" spans="1:54" ht="15.75" thickBot="1" x14ac:dyDescent="0.3">
      <c r="A431" s="21"/>
      <c r="B431" s="20" t="s">
        <v>30</v>
      </c>
      <c r="C431" s="19"/>
      <c r="D431" s="19"/>
      <c r="E431" s="19"/>
      <c r="F431" s="19"/>
      <c r="G431" s="19"/>
      <c r="H431" s="18"/>
      <c r="I431" s="1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1"/>
    </row>
    <row r="432" spans="1:54" ht="57.75" customHeight="1" thickBot="1" x14ac:dyDescent="0.3">
      <c r="A432" s="4"/>
      <c r="B432" s="16" t="s">
        <v>44</v>
      </c>
      <c r="C432" s="15">
        <v>0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1"/>
    </row>
    <row r="433" spans="1:54" ht="15" x14ac:dyDescent="0.25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1"/>
    </row>
    <row r="434" spans="1:54" ht="15" x14ac:dyDescent="0.25">
      <c r="A434" s="40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1"/>
    </row>
    <row r="435" spans="1:54" ht="15" x14ac:dyDescent="0.25">
      <c r="A435" s="39" t="s">
        <v>43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1"/>
    </row>
    <row r="436" spans="1:54" ht="15" x14ac:dyDescent="0.25">
      <c r="A436" s="34" t="s">
        <v>36</v>
      </c>
      <c r="B436" s="33" t="s">
        <v>30</v>
      </c>
      <c r="C436" s="36"/>
      <c r="D436" s="36"/>
      <c r="E436" s="36"/>
      <c r="F436" s="36"/>
      <c r="G436" s="36"/>
      <c r="H436" s="35"/>
      <c r="I436" s="1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1"/>
    </row>
    <row r="437" spans="1:54" ht="15" x14ac:dyDescent="0.25">
      <c r="A437" s="34" t="s">
        <v>35</v>
      </c>
      <c r="B437" s="33" t="s">
        <v>30</v>
      </c>
      <c r="C437" s="36"/>
      <c r="D437" s="36"/>
      <c r="E437" s="36"/>
      <c r="F437" s="36"/>
      <c r="G437" s="36"/>
      <c r="H437" s="35"/>
      <c r="I437" s="1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1"/>
    </row>
    <row r="438" spans="1:54" ht="15" x14ac:dyDescent="0.25">
      <c r="A438" s="34" t="s">
        <v>34</v>
      </c>
      <c r="B438" s="37">
        <v>0</v>
      </c>
      <c r="C438" s="38" t="s">
        <v>33</v>
      </c>
      <c r="D438" s="37">
        <v>0</v>
      </c>
      <c r="E438" s="36"/>
      <c r="F438" s="36"/>
      <c r="G438" s="36"/>
      <c r="H438" s="35"/>
      <c r="I438" s="1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1"/>
    </row>
    <row r="439" spans="1:54" ht="15" x14ac:dyDescent="0.25">
      <c r="A439" s="34" t="s">
        <v>32</v>
      </c>
      <c r="B439" s="33" t="s">
        <v>30</v>
      </c>
      <c r="C439" s="32"/>
      <c r="D439" s="32"/>
      <c r="E439" s="32"/>
      <c r="F439" s="32"/>
      <c r="G439" s="32"/>
      <c r="H439" s="31"/>
      <c r="I439" s="1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1"/>
    </row>
    <row r="440" spans="1:54" ht="15" x14ac:dyDescent="0.25">
      <c r="A440" s="30" t="s">
        <v>31</v>
      </c>
      <c r="B440" s="29" t="s">
        <v>30</v>
      </c>
      <c r="C440" s="28"/>
      <c r="D440" s="28"/>
      <c r="E440" s="28"/>
      <c r="F440" s="28"/>
      <c r="G440" s="28"/>
      <c r="H440" s="27"/>
      <c r="I440" s="1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1"/>
    </row>
    <row r="441" spans="1:54" ht="15" x14ac:dyDescent="0.25">
      <c r="A441" s="26"/>
      <c r="B441" s="25" t="s">
        <v>30</v>
      </c>
      <c r="C441" s="23"/>
      <c r="D441" s="23"/>
      <c r="E441" s="23"/>
      <c r="F441" s="23"/>
      <c r="G441" s="23"/>
      <c r="H441" s="22"/>
      <c r="I441" s="1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1"/>
    </row>
    <row r="442" spans="1:54" ht="15" x14ac:dyDescent="0.25">
      <c r="A442" s="26"/>
      <c r="B442" s="25" t="s">
        <v>30</v>
      </c>
      <c r="C442" s="23"/>
      <c r="D442" s="23"/>
      <c r="E442" s="23"/>
      <c r="F442" s="23"/>
      <c r="G442" s="23"/>
      <c r="H442" s="22"/>
      <c r="I442" s="1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1"/>
    </row>
    <row r="443" spans="1:54" ht="15" x14ac:dyDescent="0.25">
      <c r="A443" s="26"/>
      <c r="B443" s="25" t="s">
        <v>30</v>
      </c>
      <c r="C443" s="23"/>
      <c r="D443" s="23"/>
      <c r="E443" s="23"/>
      <c r="F443" s="23"/>
      <c r="G443" s="23"/>
      <c r="H443" s="22"/>
      <c r="I443" s="1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1"/>
    </row>
    <row r="444" spans="1:54" ht="15" x14ac:dyDescent="0.25">
      <c r="A444" s="26"/>
      <c r="B444" s="25" t="s">
        <v>30</v>
      </c>
      <c r="C444" s="23"/>
      <c r="D444" s="23"/>
      <c r="E444" s="23"/>
      <c r="F444" s="23"/>
      <c r="G444" s="23"/>
      <c r="H444" s="22"/>
      <c r="I444" s="1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1"/>
    </row>
    <row r="445" spans="1:54" ht="15" x14ac:dyDescent="0.25">
      <c r="A445" s="26"/>
      <c r="B445" s="25" t="s">
        <v>30</v>
      </c>
      <c r="C445" s="24"/>
      <c r="D445" s="24"/>
      <c r="E445" s="24"/>
      <c r="F445" s="24"/>
      <c r="G445" s="24"/>
      <c r="H445" s="22"/>
      <c r="I445" s="1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1"/>
    </row>
    <row r="446" spans="1:54" ht="15" x14ac:dyDescent="0.25">
      <c r="A446" s="26"/>
      <c r="B446" s="25" t="s">
        <v>30</v>
      </c>
      <c r="C446" s="24"/>
      <c r="D446" s="24"/>
      <c r="E446" s="23"/>
      <c r="F446" s="23"/>
      <c r="G446" s="23"/>
      <c r="H446" s="22"/>
      <c r="I446" s="1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1"/>
    </row>
    <row r="447" spans="1:54" ht="15.75" thickBot="1" x14ac:dyDescent="0.3">
      <c r="A447" s="21"/>
      <c r="B447" s="20" t="s">
        <v>30</v>
      </c>
      <c r="C447" s="19"/>
      <c r="D447" s="19"/>
      <c r="E447" s="19"/>
      <c r="F447" s="19"/>
      <c r="G447" s="19"/>
      <c r="H447" s="18"/>
      <c r="I447" s="1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1"/>
    </row>
    <row r="448" spans="1:54" ht="58.5" customHeight="1" thickBot="1" x14ac:dyDescent="0.3">
      <c r="A448" s="4"/>
      <c r="B448" s="16" t="s">
        <v>42</v>
      </c>
      <c r="C448" s="15">
        <v>0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1"/>
    </row>
    <row r="449" spans="1:54" ht="15" x14ac:dyDescent="0.25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1"/>
    </row>
    <row r="450" spans="1:54" ht="15" x14ac:dyDescent="0.25">
      <c r="A450" s="40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1"/>
    </row>
    <row r="451" spans="1:54" ht="15" x14ac:dyDescent="0.25">
      <c r="A451" s="39" t="s">
        <v>41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1"/>
    </row>
    <row r="452" spans="1:54" ht="15" x14ac:dyDescent="0.25">
      <c r="A452" s="34" t="s">
        <v>36</v>
      </c>
      <c r="B452" s="33" t="s">
        <v>30</v>
      </c>
      <c r="C452" s="36"/>
      <c r="D452" s="36"/>
      <c r="E452" s="36"/>
      <c r="F452" s="36"/>
      <c r="G452" s="36"/>
      <c r="H452" s="35"/>
      <c r="I452" s="1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1"/>
    </row>
    <row r="453" spans="1:54" ht="15" x14ac:dyDescent="0.25">
      <c r="A453" s="34" t="s">
        <v>35</v>
      </c>
      <c r="B453" s="33" t="s">
        <v>30</v>
      </c>
      <c r="C453" s="36"/>
      <c r="D453" s="36"/>
      <c r="E453" s="36"/>
      <c r="F453" s="36"/>
      <c r="G453" s="36"/>
      <c r="H453" s="35"/>
      <c r="I453" s="1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1"/>
    </row>
    <row r="454" spans="1:54" ht="15" x14ac:dyDescent="0.25">
      <c r="A454" s="34" t="s">
        <v>34</v>
      </c>
      <c r="B454" s="37">
        <v>0</v>
      </c>
      <c r="C454" s="38" t="s">
        <v>33</v>
      </c>
      <c r="D454" s="37">
        <v>0</v>
      </c>
      <c r="E454" s="36"/>
      <c r="F454" s="36"/>
      <c r="G454" s="36"/>
      <c r="H454" s="35"/>
      <c r="I454" s="1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1"/>
    </row>
    <row r="455" spans="1:54" ht="15" x14ac:dyDescent="0.25">
      <c r="A455" s="34" t="s">
        <v>32</v>
      </c>
      <c r="B455" s="33" t="s">
        <v>30</v>
      </c>
      <c r="C455" s="32"/>
      <c r="D455" s="32"/>
      <c r="E455" s="32"/>
      <c r="F455" s="32"/>
      <c r="G455" s="32"/>
      <c r="H455" s="31"/>
      <c r="I455" s="1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1"/>
    </row>
    <row r="456" spans="1:54" ht="15" x14ac:dyDescent="0.25">
      <c r="A456" s="30" t="s">
        <v>31</v>
      </c>
      <c r="B456" s="29" t="s">
        <v>30</v>
      </c>
      <c r="C456" s="28"/>
      <c r="D456" s="28"/>
      <c r="E456" s="28"/>
      <c r="F456" s="28"/>
      <c r="G456" s="28"/>
      <c r="H456" s="27"/>
      <c r="I456" s="1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1"/>
    </row>
    <row r="457" spans="1:54" ht="15" x14ac:dyDescent="0.25">
      <c r="A457" s="26"/>
      <c r="B457" s="25" t="s">
        <v>30</v>
      </c>
      <c r="C457" s="23"/>
      <c r="D457" s="23"/>
      <c r="E457" s="23"/>
      <c r="F457" s="23"/>
      <c r="G457" s="23"/>
      <c r="H457" s="22"/>
      <c r="I457" s="1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1"/>
    </row>
    <row r="458" spans="1:54" ht="15" x14ac:dyDescent="0.25">
      <c r="A458" s="26"/>
      <c r="B458" s="25" t="s">
        <v>30</v>
      </c>
      <c r="C458" s="23"/>
      <c r="D458" s="23"/>
      <c r="E458" s="23"/>
      <c r="F458" s="23"/>
      <c r="G458" s="23"/>
      <c r="H458" s="22"/>
      <c r="I458" s="1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1"/>
    </row>
    <row r="459" spans="1:54" ht="15" x14ac:dyDescent="0.25">
      <c r="A459" s="26"/>
      <c r="B459" s="25" t="s">
        <v>30</v>
      </c>
      <c r="C459" s="23"/>
      <c r="D459" s="23"/>
      <c r="E459" s="23"/>
      <c r="F459" s="23"/>
      <c r="G459" s="23"/>
      <c r="H459" s="22"/>
      <c r="I459" s="1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1"/>
    </row>
    <row r="460" spans="1:54" ht="15" x14ac:dyDescent="0.25">
      <c r="A460" s="26"/>
      <c r="B460" s="25" t="s">
        <v>30</v>
      </c>
      <c r="C460" s="23"/>
      <c r="D460" s="23"/>
      <c r="E460" s="23"/>
      <c r="F460" s="23"/>
      <c r="G460" s="23"/>
      <c r="H460" s="22"/>
      <c r="I460" s="1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1"/>
    </row>
    <row r="461" spans="1:54" ht="15" x14ac:dyDescent="0.25">
      <c r="A461" s="26"/>
      <c r="B461" s="25" t="s">
        <v>30</v>
      </c>
      <c r="C461" s="24"/>
      <c r="D461" s="24"/>
      <c r="E461" s="24"/>
      <c r="F461" s="24"/>
      <c r="G461" s="24"/>
      <c r="H461" s="22"/>
      <c r="I461" s="1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1"/>
    </row>
    <row r="462" spans="1:54" ht="15" x14ac:dyDescent="0.25">
      <c r="A462" s="26"/>
      <c r="B462" s="25" t="s">
        <v>30</v>
      </c>
      <c r="C462" s="24"/>
      <c r="D462" s="24"/>
      <c r="E462" s="23"/>
      <c r="F462" s="23"/>
      <c r="G462" s="23"/>
      <c r="H462" s="22"/>
      <c r="I462" s="1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1"/>
    </row>
    <row r="463" spans="1:54" ht="15.75" thickBot="1" x14ac:dyDescent="0.3">
      <c r="A463" s="21"/>
      <c r="B463" s="20" t="s">
        <v>30</v>
      </c>
      <c r="C463" s="19"/>
      <c r="D463" s="19"/>
      <c r="E463" s="19"/>
      <c r="F463" s="19"/>
      <c r="G463" s="19"/>
      <c r="H463" s="18"/>
      <c r="I463" s="1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1"/>
    </row>
    <row r="464" spans="1:54" ht="59.25" customHeight="1" thickBot="1" x14ac:dyDescent="0.3">
      <c r="A464" s="4"/>
      <c r="B464" s="16" t="s">
        <v>40</v>
      </c>
      <c r="C464" s="15">
        <v>0</v>
      </c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1"/>
    </row>
    <row r="465" spans="1:54" ht="15" x14ac:dyDescent="0.25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1"/>
    </row>
    <row r="466" spans="1:54" ht="15" x14ac:dyDescent="0.25">
      <c r="A466" s="40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1"/>
    </row>
    <row r="467" spans="1:54" ht="15" x14ac:dyDescent="0.25">
      <c r="A467" s="39" t="s">
        <v>39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1"/>
    </row>
    <row r="468" spans="1:54" ht="15" x14ac:dyDescent="0.25">
      <c r="A468" s="34" t="s">
        <v>36</v>
      </c>
      <c r="B468" s="33" t="s">
        <v>30</v>
      </c>
      <c r="C468" s="36"/>
      <c r="D468" s="36"/>
      <c r="E468" s="36"/>
      <c r="F468" s="36"/>
      <c r="G468" s="36"/>
      <c r="H468" s="35"/>
      <c r="I468" s="1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1"/>
    </row>
    <row r="469" spans="1:54" ht="15" x14ac:dyDescent="0.25">
      <c r="A469" s="34" t="s">
        <v>35</v>
      </c>
      <c r="B469" s="33" t="s">
        <v>30</v>
      </c>
      <c r="C469" s="36"/>
      <c r="D469" s="36"/>
      <c r="E469" s="36"/>
      <c r="F469" s="36"/>
      <c r="G469" s="36"/>
      <c r="H469" s="35"/>
      <c r="I469" s="1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1"/>
    </row>
    <row r="470" spans="1:54" ht="15" x14ac:dyDescent="0.25">
      <c r="A470" s="34" t="s">
        <v>34</v>
      </c>
      <c r="B470" s="37">
        <v>0</v>
      </c>
      <c r="C470" s="38" t="s">
        <v>33</v>
      </c>
      <c r="D470" s="37">
        <v>0</v>
      </c>
      <c r="E470" s="36"/>
      <c r="F470" s="36"/>
      <c r="G470" s="36"/>
      <c r="H470" s="35"/>
      <c r="I470" s="1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1"/>
    </row>
    <row r="471" spans="1:54" ht="15" x14ac:dyDescent="0.25">
      <c r="A471" s="34" t="s">
        <v>32</v>
      </c>
      <c r="B471" s="41" t="s">
        <v>30</v>
      </c>
      <c r="C471" s="32"/>
      <c r="D471" s="32"/>
      <c r="E471" s="32"/>
      <c r="F471" s="32"/>
      <c r="G471" s="32"/>
      <c r="H471" s="31"/>
      <c r="I471" s="1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1"/>
    </row>
    <row r="472" spans="1:54" ht="15" x14ac:dyDescent="0.25">
      <c r="A472" s="30" t="s">
        <v>31</v>
      </c>
      <c r="B472" s="29" t="s">
        <v>30</v>
      </c>
      <c r="C472" s="28"/>
      <c r="D472" s="28"/>
      <c r="E472" s="28"/>
      <c r="F472" s="28"/>
      <c r="G472" s="28"/>
      <c r="H472" s="27"/>
      <c r="I472" s="1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1"/>
    </row>
    <row r="473" spans="1:54" ht="15" x14ac:dyDescent="0.25">
      <c r="A473" s="26"/>
      <c r="B473" s="25" t="s">
        <v>30</v>
      </c>
      <c r="C473" s="23"/>
      <c r="D473" s="23"/>
      <c r="E473" s="23"/>
      <c r="F473" s="23"/>
      <c r="G473" s="23"/>
      <c r="H473" s="22"/>
      <c r="I473" s="1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1"/>
    </row>
    <row r="474" spans="1:54" ht="15" x14ac:dyDescent="0.25">
      <c r="A474" s="26"/>
      <c r="B474" s="25" t="s">
        <v>30</v>
      </c>
      <c r="C474" s="23"/>
      <c r="D474" s="23"/>
      <c r="E474" s="23"/>
      <c r="F474" s="23"/>
      <c r="G474" s="23"/>
      <c r="H474" s="22"/>
      <c r="I474" s="1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1"/>
    </row>
    <row r="475" spans="1:54" ht="15" x14ac:dyDescent="0.25">
      <c r="A475" s="26"/>
      <c r="B475" s="25" t="s">
        <v>30</v>
      </c>
      <c r="C475" s="23"/>
      <c r="D475" s="23"/>
      <c r="E475" s="23"/>
      <c r="F475" s="23"/>
      <c r="G475" s="23"/>
      <c r="H475" s="22"/>
      <c r="I475" s="1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1"/>
    </row>
    <row r="476" spans="1:54" ht="15" x14ac:dyDescent="0.25">
      <c r="A476" s="26"/>
      <c r="B476" s="25" t="s">
        <v>30</v>
      </c>
      <c r="C476" s="23"/>
      <c r="D476" s="23"/>
      <c r="E476" s="23"/>
      <c r="F476" s="23"/>
      <c r="G476" s="23"/>
      <c r="H476" s="22"/>
      <c r="I476" s="1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1"/>
    </row>
    <row r="477" spans="1:54" ht="15" x14ac:dyDescent="0.25">
      <c r="A477" s="26"/>
      <c r="B477" s="25" t="s">
        <v>30</v>
      </c>
      <c r="C477" s="24"/>
      <c r="D477" s="24"/>
      <c r="E477" s="24"/>
      <c r="F477" s="24"/>
      <c r="G477" s="24"/>
      <c r="H477" s="22"/>
      <c r="I477" s="1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1"/>
    </row>
    <row r="478" spans="1:54" ht="15" x14ac:dyDescent="0.25">
      <c r="A478" s="26"/>
      <c r="B478" s="25" t="s">
        <v>30</v>
      </c>
      <c r="C478" s="24"/>
      <c r="D478" s="24"/>
      <c r="E478" s="23"/>
      <c r="F478" s="23"/>
      <c r="G478" s="23"/>
      <c r="H478" s="22"/>
      <c r="I478" s="1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1"/>
    </row>
    <row r="479" spans="1:54" ht="15.75" thickBot="1" x14ac:dyDescent="0.3">
      <c r="A479" s="21"/>
      <c r="B479" s="20" t="s">
        <v>30</v>
      </c>
      <c r="C479" s="19"/>
      <c r="D479" s="19"/>
      <c r="E479" s="19"/>
      <c r="F479" s="19"/>
      <c r="G479" s="19"/>
      <c r="H479" s="18"/>
      <c r="I479" s="1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1"/>
    </row>
    <row r="480" spans="1:54" ht="63" customHeight="1" thickBot="1" x14ac:dyDescent="0.3">
      <c r="A480" s="4"/>
      <c r="B480" s="16" t="s">
        <v>38</v>
      </c>
      <c r="C480" s="15">
        <v>0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1"/>
    </row>
    <row r="481" spans="1:54" ht="16.5" customHeight="1" x14ac:dyDescent="0.25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1"/>
    </row>
    <row r="482" spans="1:54" ht="15" x14ac:dyDescent="0.25">
      <c r="A482" s="40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1"/>
    </row>
    <row r="483" spans="1:54" ht="15" x14ac:dyDescent="0.25">
      <c r="A483" s="39" t="s">
        <v>37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1"/>
    </row>
    <row r="484" spans="1:54" ht="15" x14ac:dyDescent="0.25">
      <c r="A484" s="34" t="s">
        <v>36</v>
      </c>
      <c r="B484" s="33" t="s">
        <v>30</v>
      </c>
      <c r="C484" s="36"/>
      <c r="D484" s="36"/>
      <c r="E484" s="36"/>
      <c r="F484" s="36"/>
      <c r="G484" s="36"/>
      <c r="H484" s="35"/>
      <c r="I484" s="1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1"/>
    </row>
    <row r="485" spans="1:54" ht="15" x14ac:dyDescent="0.25">
      <c r="A485" s="34" t="s">
        <v>35</v>
      </c>
      <c r="B485" s="33" t="s">
        <v>30</v>
      </c>
      <c r="C485" s="36"/>
      <c r="D485" s="36"/>
      <c r="E485" s="36"/>
      <c r="F485" s="36"/>
      <c r="G485" s="36"/>
      <c r="H485" s="35"/>
      <c r="I485" s="1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1"/>
    </row>
    <row r="486" spans="1:54" ht="15" x14ac:dyDescent="0.25">
      <c r="A486" s="34" t="s">
        <v>34</v>
      </c>
      <c r="B486" s="37">
        <v>0</v>
      </c>
      <c r="C486" s="38" t="s">
        <v>33</v>
      </c>
      <c r="D486" s="37"/>
      <c r="E486" s="36"/>
      <c r="F486" s="36"/>
      <c r="G486" s="36"/>
      <c r="H486" s="35"/>
      <c r="I486" s="1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1"/>
    </row>
    <row r="487" spans="1:54" ht="15" x14ac:dyDescent="0.25">
      <c r="A487" s="34" t="s">
        <v>32</v>
      </c>
      <c r="B487" s="33" t="s">
        <v>30</v>
      </c>
      <c r="C487" s="32"/>
      <c r="D487" s="32"/>
      <c r="E487" s="32"/>
      <c r="F487" s="32"/>
      <c r="G487" s="32"/>
      <c r="H487" s="31"/>
      <c r="I487" s="1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1"/>
    </row>
    <row r="488" spans="1:54" ht="15" x14ac:dyDescent="0.25">
      <c r="A488" s="30" t="s">
        <v>31</v>
      </c>
      <c r="B488" s="29" t="s">
        <v>30</v>
      </c>
      <c r="C488" s="28"/>
      <c r="D488" s="28"/>
      <c r="E488" s="28"/>
      <c r="F488" s="28"/>
      <c r="G488" s="28"/>
      <c r="H488" s="27"/>
      <c r="I488" s="1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1"/>
    </row>
    <row r="489" spans="1:54" ht="15" x14ac:dyDescent="0.25">
      <c r="A489" s="26"/>
      <c r="B489" s="25" t="s">
        <v>30</v>
      </c>
      <c r="C489" s="23"/>
      <c r="D489" s="23"/>
      <c r="E489" s="23"/>
      <c r="F489" s="23"/>
      <c r="G489" s="23"/>
      <c r="H489" s="22"/>
      <c r="I489" s="1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1"/>
    </row>
    <row r="490" spans="1:54" ht="15" x14ac:dyDescent="0.25">
      <c r="A490" s="26"/>
      <c r="B490" s="25" t="s">
        <v>30</v>
      </c>
      <c r="C490" s="23"/>
      <c r="D490" s="23"/>
      <c r="E490" s="23"/>
      <c r="F490" s="23"/>
      <c r="G490" s="23"/>
      <c r="H490" s="22"/>
      <c r="I490" s="1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1"/>
    </row>
    <row r="491" spans="1:54" ht="15" x14ac:dyDescent="0.25">
      <c r="A491" s="26"/>
      <c r="B491" s="25" t="s">
        <v>30</v>
      </c>
      <c r="C491" s="23"/>
      <c r="D491" s="23"/>
      <c r="E491" s="23"/>
      <c r="F491" s="23"/>
      <c r="G491" s="23"/>
      <c r="H491" s="22"/>
      <c r="I491" s="1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1"/>
    </row>
    <row r="492" spans="1:54" ht="15" x14ac:dyDescent="0.25">
      <c r="A492" s="26"/>
      <c r="B492" s="25" t="s">
        <v>30</v>
      </c>
      <c r="C492" s="23"/>
      <c r="D492" s="23"/>
      <c r="E492" s="23"/>
      <c r="F492" s="23"/>
      <c r="G492" s="23"/>
      <c r="H492" s="22"/>
      <c r="I492" s="1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1"/>
    </row>
    <row r="493" spans="1:54" ht="15" x14ac:dyDescent="0.25">
      <c r="A493" s="26"/>
      <c r="B493" s="25" t="s">
        <v>30</v>
      </c>
      <c r="C493" s="24"/>
      <c r="D493" s="24"/>
      <c r="E493" s="24"/>
      <c r="F493" s="24"/>
      <c r="G493" s="24"/>
      <c r="H493" s="22"/>
      <c r="I493" s="1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1"/>
    </row>
    <row r="494" spans="1:54" ht="15" x14ac:dyDescent="0.25">
      <c r="A494" s="26"/>
      <c r="B494" s="25" t="s">
        <v>30</v>
      </c>
      <c r="C494" s="24"/>
      <c r="D494" s="24"/>
      <c r="E494" s="23"/>
      <c r="F494" s="23"/>
      <c r="G494" s="23"/>
      <c r="H494" s="22"/>
      <c r="I494" s="1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1"/>
    </row>
    <row r="495" spans="1:54" ht="15.75" thickBot="1" x14ac:dyDescent="0.3">
      <c r="A495" s="21"/>
      <c r="B495" s="20" t="s">
        <v>30</v>
      </c>
      <c r="C495" s="19"/>
      <c r="D495" s="19"/>
      <c r="E495" s="19"/>
      <c r="F495" s="19"/>
      <c r="G495" s="19"/>
      <c r="H495" s="18"/>
      <c r="I495" s="1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1"/>
    </row>
    <row r="496" spans="1:54" ht="63" customHeight="1" thickBot="1" x14ac:dyDescent="0.3">
      <c r="A496" s="4"/>
      <c r="B496" s="16" t="s">
        <v>29</v>
      </c>
      <c r="C496" s="15">
        <v>0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1"/>
    </row>
    <row r="497" spans="1:54" ht="15" x14ac:dyDescent="0.25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1"/>
    </row>
    <row r="498" spans="1:54" ht="15" x14ac:dyDescent="0.25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1"/>
    </row>
    <row r="499" spans="1:54" ht="15" x14ac:dyDescent="0.25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1"/>
    </row>
    <row r="500" spans="1:54" ht="15" x14ac:dyDescent="0.25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1"/>
    </row>
    <row r="501" spans="1:54" ht="15" x14ac:dyDescent="0.25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1"/>
    </row>
    <row r="502" spans="1:54" ht="15" x14ac:dyDescent="0.25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1"/>
    </row>
    <row r="503" spans="1:54" ht="15" x14ac:dyDescent="0.25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1"/>
    </row>
    <row r="504" spans="1:54" ht="15" x14ac:dyDescent="0.25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1"/>
    </row>
    <row r="505" spans="1:54" ht="15" x14ac:dyDescent="0.25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1"/>
    </row>
    <row r="506" spans="1:54" ht="15" x14ac:dyDescent="0.25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1"/>
    </row>
    <row r="507" spans="1:54" ht="15" x14ac:dyDescent="0.25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1"/>
    </row>
    <row r="508" spans="1:54" ht="15" x14ac:dyDescent="0.25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1"/>
    </row>
    <row r="509" spans="1:54" ht="15" x14ac:dyDescent="0.25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1"/>
    </row>
    <row r="510" spans="1:54" ht="15" x14ac:dyDescent="0.25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1"/>
    </row>
    <row r="511" spans="1:54" ht="15" x14ac:dyDescent="0.25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1"/>
    </row>
    <row r="512" spans="1:54" ht="15" x14ac:dyDescent="0.25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1"/>
    </row>
    <row r="513" spans="1:78" ht="15" x14ac:dyDescent="0.25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1"/>
    </row>
    <row r="514" spans="1:78" ht="15" x14ac:dyDescent="0.25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1"/>
    </row>
    <row r="515" spans="1:78" ht="15" x14ac:dyDescent="0.25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1"/>
    </row>
    <row r="516" spans="1:78" ht="15" x14ac:dyDescent="0.25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1"/>
    </row>
    <row r="517" spans="1:78" ht="15" x14ac:dyDescent="0.25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1"/>
    </row>
    <row r="518" spans="1:78" ht="15" x14ac:dyDescent="0.25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7"/>
      <c r="L518" s="7"/>
      <c r="M518" s="7" t="s">
        <v>28</v>
      </c>
      <c r="N518" s="7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1"/>
    </row>
    <row r="519" spans="1:78" ht="15" x14ac:dyDescent="0.25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7"/>
      <c r="L519" s="7"/>
      <c r="M519" s="7"/>
      <c r="N519" s="7" t="s">
        <v>17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1"/>
    </row>
    <row r="520" spans="1:78" ht="15" x14ac:dyDescent="0.25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7"/>
      <c r="L520" s="7"/>
      <c r="M520" s="7" t="s">
        <v>7</v>
      </c>
      <c r="N520" s="5">
        <v>890450.02242012392</v>
      </c>
      <c r="O520" s="3"/>
      <c r="P520" s="3"/>
      <c r="Q520" s="3"/>
      <c r="R520" s="3"/>
      <c r="S520" s="3"/>
      <c r="T520" s="1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1"/>
    </row>
    <row r="521" spans="1:78" ht="15" x14ac:dyDescent="0.25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7"/>
      <c r="L521" s="7"/>
      <c r="M521" s="7" t="s">
        <v>5</v>
      </c>
      <c r="N521" s="5">
        <v>812025.33146552718</v>
      </c>
      <c r="O521" s="3"/>
      <c r="P521" s="3"/>
      <c r="Q521" s="3"/>
      <c r="R521" s="3"/>
      <c r="S521" s="3"/>
      <c r="T521" s="1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1"/>
    </row>
    <row r="522" spans="1:78" ht="15" x14ac:dyDescent="0.25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7"/>
      <c r="L522" s="7"/>
      <c r="M522" s="7" t="s">
        <v>3</v>
      </c>
      <c r="N522" s="5">
        <v>825124.00753219228</v>
      </c>
      <c r="O522" s="3"/>
      <c r="P522" s="3"/>
      <c r="Q522" s="3"/>
      <c r="R522" s="3"/>
      <c r="S522" s="3"/>
      <c r="T522" s="1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1"/>
      <c r="BF522" s="10" t="s">
        <v>27</v>
      </c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</row>
    <row r="523" spans="1:78" ht="15" x14ac:dyDescent="0.25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7"/>
      <c r="L523" s="7"/>
      <c r="M523" s="7" t="s">
        <v>1</v>
      </c>
      <c r="N523" s="5">
        <v>1001719.655285066</v>
      </c>
      <c r="O523" s="3"/>
      <c r="P523" s="3"/>
      <c r="Q523" s="3"/>
      <c r="R523" s="3"/>
      <c r="S523" s="3"/>
      <c r="T523" s="1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1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</row>
    <row r="524" spans="1:78" ht="15" x14ac:dyDescent="0.25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7"/>
      <c r="L524" s="7"/>
      <c r="M524" s="7" t="s">
        <v>0</v>
      </c>
      <c r="N524" s="5">
        <v>1007894.4075321923</v>
      </c>
      <c r="O524" s="3"/>
      <c r="P524" s="3"/>
      <c r="Q524" s="3"/>
      <c r="R524" s="3"/>
      <c r="S524" s="3"/>
      <c r="T524" s="1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1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</row>
    <row r="525" spans="1:78" ht="15" x14ac:dyDescent="0.25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1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</row>
    <row r="526" spans="1:78" ht="15" x14ac:dyDescent="0.25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8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1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</row>
    <row r="527" spans="1:78" ht="15" x14ac:dyDescent="0.25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8"/>
      <c r="U527" s="3"/>
      <c r="V527" s="8"/>
      <c r="W527" s="8"/>
      <c r="X527" s="8"/>
      <c r="Y527" s="8"/>
      <c r="Z527" s="8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1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</row>
    <row r="528" spans="1:78" ht="15" x14ac:dyDescent="0.25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8"/>
      <c r="U528" s="3"/>
      <c r="V528" s="14"/>
      <c r="W528" s="8"/>
      <c r="X528" s="8"/>
      <c r="Y528" s="8"/>
      <c r="Z528" s="8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1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</row>
    <row r="529" spans="1:78" ht="15" x14ac:dyDescent="0.25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8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1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</row>
    <row r="530" spans="1:78" ht="15" x14ac:dyDescent="0.25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8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1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</row>
    <row r="531" spans="1:78" ht="28.5" customHeight="1" x14ac:dyDescent="0.25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1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</row>
    <row r="532" spans="1:78" ht="15" x14ac:dyDescent="0.25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1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</row>
    <row r="533" spans="1:78" ht="15" x14ac:dyDescent="0.25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1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</row>
    <row r="534" spans="1:78" ht="15" x14ac:dyDescent="0.25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1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</row>
    <row r="535" spans="1:78" ht="15" x14ac:dyDescent="0.25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1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</row>
    <row r="536" spans="1:78" ht="15" x14ac:dyDescent="0.25">
      <c r="A536" s="12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1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</row>
    <row r="537" spans="1:78" ht="15" x14ac:dyDescent="0.25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1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</row>
    <row r="538" spans="1:78" ht="15" x14ac:dyDescent="0.25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7"/>
      <c r="L538" s="7"/>
      <c r="M538" s="7" t="s">
        <v>18</v>
      </c>
      <c r="N538" s="7"/>
      <c r="O538" s="7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1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</row>
    <row r="539" spans="1:78" ht="15" x14ac:dyDescent="0.25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7"/>
      <c r="L539" s="7"/>
      <c r="M539" s="7"/>
      <c r="N539" s="7" t="s">
        <v>17</v>
      </c>
      <c r="O539" s="7" t="s">
        <v>16</v>
      </c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1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</row>
    <row r="540" spans="1:78" ht="15" x14ac:dyDescent="0.25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7"/>
      <c r="L540" s="7"/>
      <c r="M540" s="7" t="s">
        <v>7</v>
      </c>
      <c r="N540" s="6">
        <v>890450.02242012392</v>
      </c>
      <c r="O540" s="5">
        <v>707381.08506380883</v>
      </c>
      <c r="P540" s="3"/>
      <c r="Q540" s="3"/>
      <c r="R540" s="3"/>
      <c r="S540" s="3"/>
      <c r="T540" s="8"/>
      <c r="U540" s="1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1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</row>
    <row r="541" spans="1:78" ht="15" x14ac:dyDescent="0.25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7"/>
      <c r="L541" s="7"/>
      <c r="M541" s="7" t="s">
        <v>5</v>
      </c>
      <c r="N541" s="6">
        <v>812025.33146552718</v>
      </c>
      <c r="O541" s="5">
        <v>553745.11293105443</v>
      </c>
      <c r="P541" s="3"/>
      <c r="Q541" s="3"/>
      <c r="R541" s="3"/>
      <c r="S541" s="3"/>
      <c r="T541" s="8"/>
      <c r="U541" s="1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1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</row>
    <row r="542" spans="1:78" ht="15" x14ac:dyDescent="0.25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7"/>
      <c r="L542" s="7"/>
      <c r="M542" s="7" t="s">
        <v>3</v>
      </c>
      <c r="N542" s="6">
        <v>825124.00753219228</v>
      </c>
      <c r="O542" s="5">
        <v>509789.75506438455</v>
      </c>
      <c r="P542" s="3"/>
      <c r="Q542" s="3"/>
      <c r="R542" s="3"/>
      <c r="S542" s="3"/>
      <c r="T542" s="8"/>
      <c r="U542" s="13"/>
      <c r="V542" s="3"/>
      <c r="W542" s="3"/>
      <c r="X542" s="3"/>
      <c r="Y542" s="8"/>
      <c r="Z542" s="8"/>
      <c r="AA542" s="8"/>
      <c r="AB542" s="8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1"/>
      <c r="BF542" s="10" t="s">
        <v>26</v>
      </c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</row>
    <row r="543" spans="1:78" ht="15" x14ac:dyDescent="0.25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7"/>
      <c r="L543" s="7"/>
      <c r="M543" s="7" t="s">
        <v>1</v>
      </c>
      <c r="N543" s="6">
        <v>1001719.655285066</v>
      </c>
      <c r="O543" s="5">
        <v>935034.10059829289</v>
      </c>
      <c r="P543" s="3"/>
      <c r="Q543" s="3"/>
      <c r="R543" s="3"/>
      <c r="S543" s="3"/>
      <c r="T543" s="8"/>
      <c r="U543" s="13"/>
      <c r="V543" s="3"/>
      <c r="W543" s="3"/>
      <c r="X543" s="3"/>
      <c r="Y543" s="14"/>
      <c r="Z543" s="8"/>
      <c r="AA543" s="8"/>
      <c r="AB543" s="8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1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</row>
    <row r="544" spans="1:78" ht="15" x14ac:dyDescent="0.25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7"/>
      <c r="L544" s="7"/>
      <c r="M544" s="7" t="s">
        <v>0</v>
      </c>
      <c r="N544" s="6">
        <v>1007894.4075321923</v>
      </c>
      <c r="O544" s="5">
        <v>656943.69256092899</v>
      </c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1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</row>
    <row r="545" spans="1:78" ht="15" x14ac:dyDescent="0.25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8"/>
      <c r="Z545" s="14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1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</row>
    <row r="546" spans="1:78" ht="15" x14ac:dyDescent="0.25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14"/>
      <c r="U546" s="3"/>
      <c r="V546" s="3"/>
      <c r="W546" s="3"/>
      <c r="X546" s="3"/>
      <c r="Y546" s="8"/>
      <c r="Z546" s="8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1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</row>
    <row r="547" spans="1:78" ht="15" x14ac:dyDescent="0.25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8"/>
      <c r="U547" s="3"/>
      <c r="V547" s="3"/>
      <c r="W547" s="3"/>
      <c r="X547" s="3"/>
      <c r="Y547" s="8"/>
      <c r="Z547" s="8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1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</row>
    <row r="548" spans="1:78" ht="15" x14ac:dyDescent="0.25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8"/>
      <c r="U548" s="3"/>
      <c r="V548" s="3"/>
      <c r="W548" s="3"/>
      <c r="X548" s="3"/>
      <c r="Y548" s="8"/>
      <c r="Z548" s="8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1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</row>
    <row r="549" spans="1:78" ht="15" x14ac:dyDescent="0.25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8"/>
      <c r="U549" s="3"/>
      <c r="V549" s="3"/>
      <c r="W549" s="3"/>
      <c r="X549" s="3"/>
      <c r="Y549" s="8"/>
      <c r="Z549" s="8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1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</row>
    <row r="550" spans="1:78" ht="15" x14ac:dyDescent="0.25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8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1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</row>
    <row r="551" spans="1:78" ht="15" x14ac:dyDescent="0.25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1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</row>
    <row r="552" spans="1:78" ht="15" x14ac:dyDescent="0.25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1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</row>
    <row r="553" spans="1:78" ht="15" x14ac:dyDescent="0.25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1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</row>
    <row r="554" spans="1:78" ht="15" x14ac:dyDescent="0.25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1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</row>
    <row r="555" spans="1:78" ht="15" x14ac:dyDescent="0.25">
      <c r="A555" s="1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1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</row>
    <row r="556" spans="1:78" ht="15" x14ac:dyDescent="0.25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1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</row>
    <row r="557" spans="1:78" ht="15" x14ac:dyDescent="0.25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7"/>
      <c r="L557" s="7"/>
      <c r="M557" s="7" t="s">
        <v>18</v>
      </c>
      <c r="N557" s="7"/>
      <c r="O557" s="7"/>
      <c r="P557" s="7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1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</row>
    <row r="558" spans="1:78" ht="15" x14ac:dyDescent="0.25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7"/>
      <c r="L558" s="7"/>
      <c r="M558" s="7"/>
      <c r="N558" s="7" t="s">
        <v>17</v>
      </c>
      <c r="O558" s="7" t="s">
        <v>16</v>
      </c>
      <c r="P558" s="7" t="s">
        <v>15</v>
      </c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1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</row>
    <row r="559" spans="1:78" ht="15" x14ac:dyDescent="0.25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7"/>
      <c r="L559" s="7"/>
      <c r="M559" s="7" t="s">
        <v>7</v>
      </c>
      <c r="N559" s="6">
        <v>890450.02242012392</v>
      </c>
      <c r="O559" s="6">
        <v>707381.08506380883</v>
      </c>
      <c r="P559" s="5">
        <v>0</v>
      </c>
      <c r="Q559" s="3"/>
      <c r="R559" s="3"/>
      <c r="S559" s="3"/>
      <c r="T559" s="8"/>
      <c r="U559" s="8"/>
      <c r="V559" s="1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1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</row>
    <row r="560" spans="1:78" ht="15" x14ac:dyDescent="0.25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7"/>
      <c r="L560" s="7"/>
      <c r="M560" s="7" t="s">
        <v>5</v>
      </c>
      <c r="N560" s="6">
        <v>812025.33146552718</v>
      </c>
      <c r="O560" s="6">
        <v>553745.11293105443</v>
      </c>
      <c r="P560" s="5">
        <v>0</v>
      </c>
      <c r="Q560" s="3"/>
      <c r="R560" s="3"/>
      <c r="S560" s="3"/>
      <c r="T560" s="8"/>
      <c r="U560" s="8"/>
      <c r="V560" s="1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1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</row>
    <row r="561" spans="1:78" ht="15" x14ac:dyDescent="0.25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7"/>
      <c r="L561" s="7"/>
      <c r="M561" s="7" t="s">
        <v>3</v>
      </c>
      <c r="N561" s="6">
        <v>825124.00753219228</v>
      </c>
      <c r="O561" s="6">
        <v>509789.75506438455</v>
      </c>
      <c r="P561" s="5">
        <v>0</v>
      </c>
      <c r="Q561" s="3"/>
      <c r="R561" s="3"/>
      <c r="S561" s="3"/>
      <c r="T561" s="8"/>
      <c r="U561" s="8"/>
      <c r="V561" s="1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1"/>
      <c r="BF561" s="10" t="s">
        <v>25</v>
      </c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</row>
    <row r="562" spans="1:78" ht="15" x14ac:dyDescent="0.25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7"/>
      <c r="L562" s="7"/>
      <c r="M562" s="7" t="s">
        <v>1</v>
      </c>
      <c r="N562" s="6">
        <v>1001719.655285066</v>
      </c>
      <c r="O562" s="6">
        <v>935034.10059829289</v>
      </c>
      <c r="P562" s="5">
        <v>0</v>
      </c>
      <c r="Q562" s="3"/>
      <c r="R562" s="3"/>
      <c r="S562" s="3"/>
      <c r="T562" s="8"/>
      <c r="U562" s="8"/>
      <c r="V562" s="1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1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</row>
    <row r="563" spans="1:78" ht="15" x14ac:dyDescent="0.25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7"/>
      <c r="L563" s="7"/>
      <c r="M563" s="7" t="s">
        <v>0</v>
      </c>
      <c r="N563" s="6">
        <v>1007894.4075321923</v>
      </c>
      <c r="O563" s="6">
        <v>656943.69256092899</v>
      </c>
      <c r="P563" s="5">
        <v>0</v>
      </c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1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</row>
    <row r="564" spans="1:78" ht="15" x14ac:dyDescent="0.25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1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</row>
    <row r="565" spans="1:78" ht="15" x14ac:dyDescent="0.25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1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</row>
    <row r="566" spans="1:78" ht="15" x14ac:dyDescent="0.25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1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</row>
    <row r="567" spans="1:78" ht="15" x14ac:dyDescent="0.25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1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</row>
    <row r="568" spans="1:78" ht="15" x14ac:dyDescent="0.25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1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</row>
    <row r="569" spans="1:78" ht="15" x14ac:dyDescent="0.25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1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</row>
    <row r="570" spans="1:78" ht="15" x14ac:dyDescent="0.25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1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</row>
    <row r="571" spans="1:78" ht="15" x14ac:dyDescent="0.25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1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</row>
    <row r="572" spans="1:78" ht="15" x14ac:dyDescent="0.25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1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</row>
    <row r="573" spans="1:78" ht="15" x14ac:dyDescent="0.25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1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</row>
    <row r="574" spans="1:78" ht="15" x14ac:dyDescent="0.25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1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</row>
    <row r="575" spans="1:78" ht="15" x14ac:dyDescent="0.25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1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</row>
    <row r="576" spans="1:78" ht="15" x14ac:dyDescent="0.25">
      <c r="A576" s="12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1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</row>
    <row r="577" spans="1:78" ht="15" x14ac:dyDescent="0.25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1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</row>
    <row r="578" spans="1:78" ht="15" x14ac:dyDescent="0.25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7"/>
      <c r="L578" s="7"/>
      <c r="M578" s="7" t="s">
        <v>18</v>
      </c>
      <c r="N578" s="7"/>
      <c r="O578" s="7"/>
      <c r="P578" s="7"/>
      <c r="Q578" s="7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1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</row>
    <row r="579" spans="1:78" ht="15" x14ac:dyDescent="0.25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7"/>
      <c r="L579" s="7"/>
      <c r="M579" s="7"/>
      <c r="N579" s="7" t="s">
        <v>17</v>
      </c>
      <c r="O579" s="7" t="s">
        <v>16</v>
      </c>
      <c r="P579" s="7" t="s">
        <v>15</v>
      </c>
      <c r="Q579" s="7" t="s">
        <v>14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1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</row>
    <row r="580" spans="1:78" ht="15" x14ac:dyDescent="0.25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7"/>
      <c r="L580" s="7"/>
      <c r="M580" s="7" t="s">
        <v>7</v>
      </c>
      <c r="N580" s="6">
        <v>890450.02242012392</v>
      </c>
      <c r="O580" s="6">
        <v>707381.08506380883</v>
      </c>
      <c r="P580" s="5">
        <v>0</v>
      </c>
      <c r="Q580" s="5">
        <v>0</v>
      </c>
      <c r="R580" s="3"/>
      <c r="S580" s="3"/>
      <c r="T580" s="8"/>
      <c r="U580" s="8"/>
      <c r="V580" s="8"/>
      <c r="W580" s="1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1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</row>
    <row r="581" spans="1:78" ht="15" x14ac:dyDescent="0.25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7"/>
      <c r="L581" s="7"/>
      <c r="M581" s="7" t="s">
        <v>5</v>
      </c>
      <c r="N581" s="6">
        <v>812025.33146552718</v>
      </c>
      <c r="O581" s="6">
        <v>553745.11293105443</v>
      </c>
      <c r="P581" s="5">
        <v>0</v>
      </c>
      <c r="Q581" s="5">
        <v>0</v>
      </c>
      <c r="R581" s="3"/>
      <c r="S581" s="3"/>
      <c r="T581" s="8"/>
      <c r="U581" s="8"/>
      <c r="V581" s="8"/>
      <c r="W581" s="1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1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</row>
    <row r="582" spans="1:78" ht="15" x14ac:dyDescent="0.25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7"/>
      <c r="L582" s="7"/>
      <c r="M582" s="7" t="s">
        <v>3</v>
      </c>
      <c r="N582" s="6">
        <v>825124.00753219228</v>
      </c>
      <c r="O582" s="6">
        <v>509789.75506438455</v>
      </c>
      <c r="P582" s="5">
        <v>0</v>
      </c>
      <c r="Q582" s="5">
        <v>0</v>
      </c>
      <c r="R582" s="3"/>
      <c r="S582" s="3"/>
      <c r="T582" s="8"/>
      <c r="U582" s="8"/>
      <c r="V582" s="8"/>
      <c r="W582" s="1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1"/>
      <c r="BF582" s="10" t="s">
        <v>24</v>
      </c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</row>
    <row r="583" spans="1:78" ht="15" x14ac:dyDescent="0.25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7"/>
      <c r="L583" s="7"/>
      <c r="M583" s="7" t="s">
        <v>1</v>
      </c>
      <c r="N583" s="6">
        <v>1001719.655285066</v>
      </c>
      <c r="O583" s="6">
        <v>935034.10059829289</v>
      </c>
      <c r="P583" s="5">
        <v>0</v>
      </c>
      <c r="Q583" s="5">
        <v>0</v>
      </c>
      <c r="R583" s="3"/>
      <c r="S583" s="3"/>
      <c r="T583" s="8"/>
      <c r="U583" s="8"/>
      <c r="V583" s="8"/>
      <c r="W583" s="1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1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</row>
    <row r="584" spans="1:78" ht="15" x14ac:dyDescent="0.25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7"/>
      <c r="L584" s="7"/>
      <c r="M584" s="7" t="s">
        <v>0</v>
      </c>
      <c r="N584" s="6">
        <v>1007894.4075321923</v>
      </c>
      <c r="O584" s="6">
        <v>656943.69256092899</v>
      </c>
      <c r="P584" s="5">
        <v>0</v>
      </c>
      <c r="Q584" s="5">
        <v>0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1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</row>
    <row r="585" spans="1:78" ht="15" x14ac:dyDescent="0.25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1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</row>
    <row r="586" spans="1:78" ht="15" x14ac:dyDescent="0.25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1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</row>
    <row r="587" spans="1:78" ht="15" x14ac:dyDescent="0.25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1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</row>
    <row r="588" spans="1:78" ht="15" x14ac:dyDescent="0.25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1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</row>
    <row r="589" spans="1:78" ht="15" x14ac:dyDescent="0.25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1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</row>
    <row r="590" spans="1:78" ht="15" x14ac:dyDescent="0.25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1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</row>
    <row r="591" spans="1:78" ht="15" x14ac:dyDescent="0.25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1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</row>
    <row r="592" spans="1:78" ht="15" x14ac:dyDescent="0.25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1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</row>
    <row r="593" spans="1:78" ht="15" x14ac:dyDescent="0.25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1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</row>
    <row r="594" spans="1:78" ht="15" x14ac:dyDescent="0.25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1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</row>
    <row r="595" spans="1:78" ht="15" x14ac:dyDescent="0.25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1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</row>
    <row r="596" spans="1:78" ht="15" x14ac:dyDescent="0.25">
      <c r="A596" s="12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1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</row>
    <row r="597" spans="1:78" ht="15" x14ac:dyDescent="0.25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1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</row>
    <row r="598" spans="1:78" ht="15" x14ac:dyDescent="0.25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7"/>
      <c r="L598" s="7"/>
      <c r="M598" s="7" t="s">
        <v>18</v>
      </c>
      <c r="N598" s="7"/>
      <c r="O598" s="7"/>
      <c r="P598" s="7"/>
      <c r="Q598" s="7"/>
      <c r="R598" s="7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1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</row>
    <row r="599" spans="1:78" ht="15" x14ac:dyDescent="0.25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7"/>
      <c r="L599" s="7"/>
      <c r="M599" s="7"/>
      <c r="N599" s="7" t="s">
        <v>17</v>
      </c>
      <c r="O599" s="7" t="s">
        <v>16</v>
      </c>
      <c r="P599" s="7" t="s">
        <v>15</v>
      </c>
      <c r="Q599" s="7" t="s">
        <v>14</v>
      </c>
      <c r="R599" s="7" t="s">
        <v>13</v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1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</row>
    <row r="600" spans="1:78" ht="15" x14ac:dyDescent="0.25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7"/>
      <c r="L600" s="7"/>
      <c r="M600" s="7" t="s">
        <v>7</v>
      </c>
      <c r="N600" s="6">
        <v>890450.02242012392</v>
      </c>
      <c r="O600" s="6">
        <v>707381.08506380883</v>
      </c>
      <c r="P600" s="5">
        <v>0</v>
      </c>
      <c r="Q600" s="5">
        <v>0</v>
      </c>
      <c r="R600" s="5">
        <v>0</v>
      </c>
      <c r="S600" s="3"/>
      <c r="T600" s="8"/>
      <c r="U600" s="8"/>
      <c r="V600" s="8"/>
      <c r="W600" s="8"/>
      <c r="X600" s="1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1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</row>
    <row r="601" spans="1:78" ht="15" x14ac:dyDescent="0.25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7"/>
      <c r="L601" s="7"/>
      <c r="M601" s="7" t="s">
        <v>5</v>
      </c>
      <c r="N601" s="6">
        <v>812025.33146552718</v>
      </c>
      <c r="O601" s="6">
        <v>553745.11293105443</v>
      </c>
      <c r="P601" s="5">
        <v>0</v>
      </c>
      <c r="Q601" s="5">
        <v>0</v>
      </c>
      <c r="R601" s="5">
        <v>0</v>
      </c>
      <c r="S601" s="3"/>
      <c r="T601" s="8"/>
      <c r="U601" s="8"/>
      <c r="V601" s="8"/>
      <c r="W601" s="8"/>
      <c r="X601" s="1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1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</row>
    <row r="602" spans="1:78" ht="15" x14ac:dyDescent="0.25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7"/>
      <c r="L602" s="7"/>
      <c r="M602" s="7" t="s">
        <v>3</v>
      </c>
      <c r="N602" s="6">
        <v>825124.00753219228</v>
      </c>
      <c r="O602" s="6">
        <v>509789.75506438455</v>
      </c>
      <c r="P602" s="5">
        <v>0</v>
      </c>
      <c r="Q602" s="5">
        <v>0</v>
      </c>
      <c r="R602" s="5">
        <v>0</v>
      </c>
      <c r="S602" s="3"/>
      <c r="T602" s="8"/>
      <c r="U602" s="8"/>
      <c r="V602" s="8"/>
      <c r="W602" s="8"/>
      <c r="X602" s="1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1"/>
      <c r="BF602" s="10" t="s">
        <v>23</v>
      </c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</row>
    <row r="603" spans="1:78" ht="15" x14ac:dyDescent="0.25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7"/>
      <c r="L603" s="7"/>
      <c r="M603" s="7" t="s">
        <v>1</v>
      </c>
      <c r="N603" s="6">
        <v>1001719.655285066</v>
      </c>
      <c r="O603" s="6">
        <v>935034.10059829289</v>
      </c>
      <c r="P603" s="5">
        <v>0</v>
      </c>
      <c r="Q603" s="5">
        <v>0</v>
      </c>
      <c r="R603" s="5">
        <v>0</v>
      </c>
      <c r="S603" s="3"/>
      <c r="T603" s="8"/>
      <c r="U603" s="8"/>
      <c r="V603" s="8"/>
      <c r="W603" s="8"/>
      <c r="X603" s="1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1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</row>
    <row r="604" spans="1:78" ht="15" x14ac:dyDescent="0.25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7"/>
      <c r="L604" s="7"/>
      <c r="M604" s="7" t="s">
        <v>0</v>
      </c>
      <c r="N604" s="6">
        <v>1007894.4075321923</v>
      </c>
      <c r="O604" s="6">
        <v>656943.69256092899</v>
      </c>
      <c r="P604" s="5">
        <v>0</v>
      </c>
      <c r="Q604" s="5">
        <v>0</v>
      </c>
      <c r="R604" s="5">
        <v>0</v>
      </c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1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</row>
    <row r="605" spans="1:78" ht="15" x14ac:dyDescent="0.25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1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</row>
    <row r="606" spans="1:78" ht="15" x14ac:dyDescent="0.25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1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</row>
    <row r="607" spans="1:78" ht="15" x14ac:dyDescent="0.25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1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</row>
    <row r="608" spans="1:78" ht="15" x14ac:dyDescent="0.25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1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</row>
    <row r="609" spans="1:78" ht="15" x14ac:dyDescent="0.25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1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</row>
    <row r="610" spans="1:78" ht="15" x14ac:dyDescent="0.25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1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</row>
    <row r="611" spans="1:78" ht="15" x14ac:dyDescent="0.25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1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</row>
    <row r="612" spans="1:78" ht="15" x14ac:dyDescent="0.25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1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</row>
    <row r="613" spans="1:78" ht="15" x14ac:dyDescent="0.25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1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</row>
    <row r="614" spans="1:78" ht="15" x14ac:dyDescent="0.25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1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</row>
    <row r="615" spans="1:78" ht="15" x14ac:dyDescent="0.25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1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</row>
    <row r="616" spans="1:78" ht="15" x14ac:dyDescent="0.25">
      <c r="A616" s="12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1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</row>
    <row r="617" spans="1:78" ht="15" x14ac:dyDescent="0.25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1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</row>
    <row r="618" spans="1:78" ht="15" x14ac:dyDescent="0.25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7"/>
      <c r="L618" s="7"/>
      <c r="M618" s="7" t="s">
        <v>18</v>
      </c>
      <c r="N618" s="7"/>
      <c r="O618" s="7"/>
      <c r="P618" s="7"/>
      <c r="Q618" s="7"/>
      <c r="R618" s="7"/>
      <c r="S618" s="7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1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</row>
    <row r="619" spans="1:78" ht="15" x14ac:dyDescent="0.25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7"/>
      <c r="L619" s="7"/>
      <c r="M619" s="7"/>
      <c r="N619" s="7" t="s">
        <v>17</v>
      </c>
      <c r="O619" s="7" t="s">
        <v>16</v>
      </c>
      <c r="P619" s="7" t="s">
        <v>15</v>
      </c>
      <c r="Q619" s="7" t="s">
        <v>14</v>
      </c>
      <c r="R619" s="7" t="s">
        <v>13</v>
      </c>
      <c r="S619" s="7" t="s">
        <v>12</v>
      </c>
      <c r="T619" s="3"/>
      <c r="U619" s="3"/>
      <c r="V619" s="3"/>
      <c r="W619" s="3"/>
      <c r="X619" s="8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1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</row>
    <row r="620" spans="1:78" ht="15" x14ac:dyDescent="0.25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7"/>
      <c r="L620" s="7"/>
      <c r="M620" s="7" t="s">
        <v>7</v>
      </c>
      <c r="N620" s="6">
        <v>890450.02242012392</v>
      </c>
      <c r="O620" s="6">
        <v>707381.08506380883</v>
      </c>
      <c r="P620" s="5">
        <v>0</v>
      </c>
      <c r="Q620" s="5">
        <v>0</v>
      </c>
      <c r="R620" s="5">
        <v>0</v>
      </c>
      <c r="S620" s="5">
        <v>0</v>
      </c>
      <c r="T620" s="8"/>
      <c r="U620" s="8"/>
      <c r="V620" s="8"/>
      <c r="W620" s="8"/>
      <c r="X620" s="8"/>
      <c r="Y620" s="1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1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</row>
    <row r="621" spans="1:78" ht="15" x14ac:dyDescent="0.25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7"/>
      <c r="L621" s="7"/>
      <c r="M621" s="7" t="s">
        <v>5</v>
      </c>
      <c r="N621" s="6">
        <v>812025.33146552718</v>
      </c>
      <c r="O621" s="6">
        <v>553745.11293105443</v>
      </c>
      <c r="P621" s="5">
        <v>0</v>
      </c>
      <c r="Q621" s="5">
        <v>0</v>
      </c>
      <c r="R621" s="5">
        <v>0</v>
      </c>
      <c r="S621" s="5">
        <v>0</v>
      </c>
      <c r="T621" s="8"/>
      <c r="U621" s="8"/>
      <c r="V621" s="8"/>
      <c r="W621" s="8"/>
      <c r="X621" s="8"/>
      <c r="Y621" s="1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1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</row>
    <row r="622" spans="1:78" ht="15" x14ac:dyDescent="0.25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7"/>
      <c r="L622" s="7"/>
      <c r="M622" s="7" t="s">
        <v>3</v>
      </c>
      <c r="N622" s="6">
        <v>825124.00753219228</v>
      </c>
      <c r="O622" s="6">
        <v>509789.75506438455</v>
      </c>
      <c r="P622" s="5">
        <v>0</v>
      </c>
      <c r="Q622" s="5">
        <v>0</v>
      </c>
      <c r="R622" s="5">
        <v>0</v>
      </c>
      <c r="S622" s="5">
        <v>0</v>
      </c>
      <c r="T622" s="8"/>
      <c r="U622" s="8"/>
      <c r="V622" s="8"/>
      <c r="W622" s="8"/>
      <c r="X622" s="8"/>
      <c r="Y622" s="1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1"/>
      <c r="BF622" s="10" t="s">
        <v>22</v>
      </c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</row>
    <row r="623" spans="1:78" ht="15" x14ac:dyDescent="0.25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7"/>
      <c r="L623" s="7"/>
      <c r="M623" s="7" t="s">
        <v>1</v>
      </c>
      <c r="N623" s="6">
        <v>1001719.655285066</v>
      </c>
      <c r="O623" s="6">
        <v>935034.10059829289</v>
      </c>
      <c r="P623" s="5">
        <v>0</v>
      </c>
      <c r="Q623" s="5">
        <v>0</v>
      </c>
      <c r="R623" s="5">
        <v>0</v>
      </c>
      <c r="S623" s="5">
        <v>0</v>
      </c>
      <c r="T623" s="8"/>
      <c r="U623" s="8"/>
      <c r="V623" s="8"/>
      <c r="W623" s="8"/>
      <c r="X623" s="8"/>
      <c r="Y623" s="1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1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</row>
    <row r="624" spans="1:78" ht="15" x14ac:dyDescent="0.25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7"/>
      <c r="L624" s="7"/>
      <c r="M624" s="7" t="s">
        <v>0</v>
      </c>
      <c r="N624" s="6">
        <v>1007894.4075321923</v>
      </c>
      <c r="O624" s="6">
        <v>656943.69256092899</v>
      </c>
      <c r="P624" s="5">
        <v>0</v>
      </c>
      <c r="Q624" s="5">
        <v>0</v>
      </c>
      <c r="R624" s="5">
        <v>0</v>
      </c>
      <c r="S624" s="5">
        <v>0</v>
      </c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1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</row>
    <row r="625" spans="1:78" ht="15" x14ac:dyDescent="0.25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1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</row>
    <row r="626" spans="1:78" ht="15" x14ac:dyDescent="0.25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1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</row>
    <row r="627" spans="1:78" ht="15" x14ac:dyDescent="0.25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1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</row>
    <row r="628" spans="1:78" ht="15" x14ac:dyDescent="0.25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1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</row>
    <row r="629" spans="1:78" ht="15" x14ac:dyDescent="0.25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1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</row>
    <row r="630" spans="1:78" ht="15" x14ac:dyDescent="0.25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1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</row>
    <row r="631" spans="1:78" ht="15" x14ac:dyDescent="0.25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1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</row>
    <row r="632" spans="1:78" ht="15" x14ac:dyDescent="0.25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1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</row>
    <row r="633" spans="1:78" ht="15" x14ac:dyDescent="0.25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1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</row>
    <row r="634" spans="1:78" ht="15" x14ac:dyDescent="0.25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1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</row>
    <row r="635" spans="1:78" ht="15" x14ac:dyDescent="0.25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1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</row>
    <row r="636" spans="1:78" ht="15" x14ac:dyDescent="0.25">
      <c r="A636" s="12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1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</row>
    <row r="637" spans="1:78" ht="15" x14ac:dyDescent="0.25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1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</row>
    <row r="638" spans="1:78" ht="15" x14ac:dyDescent="0.25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7"/>
      <c r="L638" s="7"/>
      <c r="M638" s="7" t="s">
        <v>18</v>
      </c>
      <c r="N638" s="7"/>
      <c r="O638" s="7"/>
      <c r="P638" s="7"/>
      <c r="Q638" s="7"/>
      <c r="R638" s="7"/>
      <c r="S638" s="7"/>
      <c r="T638" s="7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1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</row>
    <row r="639" spans="1:78" ht="15" x14ac:dyDescent="0.25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7"/>
      <c r="L639" s="7"/>
      <c r="M639" s="7"/>
      <c r="N639" s="7" t="s">
        <v>17</v>
      </c>
      <c r="O639" s="7" t="s">
        <v>16</v>
      </c>
      <c r="P639" s="7" t="s">
        <v>15</v>
      </c>
      <c r="Q639" s="7" t="s">
        <v>14</v>
      </c>
      <c r="R639" s="7" t="s">
        <v>13</v>
      </c>
      <c r="S639" s="7" t="s">
        <v>12</v>
      </c>
      <c r="T639" s="7" t="s">
        <v>11</v>
      </c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1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</row>
    <row r="640" spans="1:78" ht="15" x14ac:dyDescent="0.25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7"/>
      <c r="L640" s="7"/>
      <c r="M640" s="7" t="s">
        <v>7</v>
      </c>
      <c r="N640" s="6">
        <v>890450.02242012392</v>
      </c>
      <c r="O640" s="6">
        <v>707381.08506380883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8"/>
      <c r="V640" s="8"/>
      <c r="W640" s="8"/>
      <c r="X640" s="8"/>
      <c r="Y640" s="8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1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</row>
    <row r="641" spans="1:78" ht="15" x14ac:dyDescent="0.25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7"/>
      <c r="L641" s="7"/>
      <c r="M641" s="7" t="s">
        <v>5</v>
      </c>
      <c r="N641" s="6">
        <v>812025.33146552718</v>
      </c>
      <c r="O641" s="6">
        <v>553745.11293105443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8"/>
      <c r="V641" s="8"/>
      <c r="W641" s="8"/>
      <c r="X641" s="8"/>
      <c r="Y641" s="8"/>
      <c r="Z641" s="1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1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</row>
    <row r="642" spans="1:78" ht="15" x14ac:dyDescent="0.25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7"/>
      <c r="L642" s="7"/>
      <c r="M642" s="7" t="s">
        <v>3</v>
      </c>
      <c r="N642" s="6">
        <v>825124.00753219228</v>
      </c>
      <c r="O642" s="6">
        <v>509789.75506438455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8"/>
      <c r="V642" s="8"/>
      <c r="W642" s="8"/>
      <c r="X642" s="8"/>
      <c r="Y642" s="8"/>
      <c r="Z642" s="1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1"/>
      <c r="BF642" s="10" t="s">
        <v>21</v>
      </c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</row>
    <row r="643" spans="1:78" ht="15" x14ac:dyDescent="0.25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7"/>
      <c r="L643" s="7"/>
      <c r="M643" s="7" t="s">
        <v>1</v>
      </c>
      <c r="N643" s="6">
        <v>1001719.655285066</v>
      </c>
      <c r="O643" s="6">
        <v>935034.10059829289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8"/>
      <c r="V643" s="8"/>
      <c r="W643" s="8"/>
      <c r="X643" s="8"/>
      <c r="Y643" s="8"/>
      <c r="Z643" s="1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1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</row>
    <row r="644" spans="1:78" ht="15" x14ac:dyDescent="0.25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7"/>
      <c r="L644" s="7"/>
      <c r="M644" s="7" t="s">
        <v>0</v>
      </c>
      <c r="N644" s="6">
        <v>1007894.4075321923</v>
      </c>
      <c r="O644" s="6">
        <v>656943.69256092899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8"/>
      <c r="V644" s="8"/>
      <c r="W644" s="8"/>
      <c r="X644" s="8"/>
      <c r="Y644" s="8"/>
      <c r="Z644" s="1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1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</row>
    <row r="645" spans="1:78" ht="15" x14ac:dyDescent="0.25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1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</row>
    <row r="646" spans="1:78" ht="15" x14ac:dyDescent="0.25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1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</row>
    <row r="647" spans="1:78" ht="15" x14ac:dyDescent="0.25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1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</row>
    <row r="648" spans="1:78" ht="15" x14ac:dyDescent="0.25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1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</row>
    <row r="649" spans="1:78" ht="15" x14ac:dyDescent="0.25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1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</row>
    <row r="650" spans="1:78" ht="15" x14ac:dyDescent="0.25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1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</row>
    <row r="651" spans="1:78" ht="15" x14ac:dyDescent="0.25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1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</row>
    <row r="652" spans="1:78" ht="15" x14ac:dyDescent="0.25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1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</row>
    <row r="653" spans="1:78" ht="15" x14ac:dyDescent="0.25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1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</row>
    <row r="654" spans="1:78" ht="15" x14ac:dyDescent="0.25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1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</row>
    <row r="655" spans="1:78" ht="15" x14ac:dyDescent="0.25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1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</row>
    <row r="656" spans="1:78" ht="15" x14ac:dyDescent="0.25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1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</row>
    <row r="657" spans="1:78" ht="15" x14ac:dyDescent="0.25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1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</row>
    <row r="658" spans="1:78" ht="15" x14ac:dyDescent="0.25">
      <c r="A658" s="12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1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</row>
    <row r="659" spans="1:78" ht="15" x14ac:dyDescent="0.25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1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</row>
    <row r="660" spans="1:78" ht="15" x14ac:dyDescent="0.25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7"/>
      <c r="L660" s="7"/>
      <c r="M660" s="7" t="s">
        <v>18</v>
      </c>
      <c r="N660" s="7"/>
      <c r="O660" s="7"/>
      <c r="P660" s="7"/>
      <c r="Q660" s="7"/>
      <c r="R660" s="7"/>
      <c r="S660" s="7"/>
      <c r="T660" s="7"/>
      <c r="U660" s="7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1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</row>
    <row r="661" spans="1:78" ht="15" x14ac:dyDescent="0.25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7"/>
      <c r="L661" s="7"/>
      <c r="M661" s="7"/>
      <c r="N661" s="7" t="s">
        <v>17</v>
      </c>
      <c r="O661" s="7" t="s">
        <v>16</v>
      </c>
      <c r="P661" s="7" t="s">
        <v>15</v>
      </c>
      <c r="Q661" s="7" t="s">
        <v>14</v>
      </c>
      <c r="R661" s="7" t="s">
        <v>13</v>
      </c>
      <c r="S661" s="7" t="s">
        <v>12</v>
      </c>
      <c r="T661" s="7" t="s">
        <v>11</v>
      </c>
      <c r="U661" s="7" t="s">
        <v>10</v>
      </c>
      <c r="V661" s="3"/>
      <c r="W661" s="3"/>
      <c r="X661" s="8"/>
      <c r="Y661" s="8"/>
      <c r="Z661" s="8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1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</row>
    <row r="662" spans="1:78" ht="15" x14ac:dyDescent="0.25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7"/>
      <c r="L662" s="7"/>
      <c r="M662" s="7" t="s">
        <v>7</v>
      </c>
      <c r="N662" s="6">
        <v>890450.02242012392</v>
      </c>
      <c r="O662" s="6">
        <v>707381.08506380883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8"/>
      <c r="W662" s="8"/>
      <c r="X662" s="8"/>
      <c r="Y662" s="8"/>
      <c r="Z662" s="8"/>
      <c r="AA662" s="1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1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</row>
    <row r="663" spans="1:78" ht="15" x14ac:dyDescent="0.25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7"/>
      <c r="L663" s="7"/>
      <c r="M663" s="7" t="s">
        <v>5</v>
      </c>
      <c r="N663" s="6">
        <v>812025.33146552718</v>
      </c>
      <c r="O663" s="6">
        <v>553745.11293105443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8"/>
      <c r="W663" s="8"/>
      <c r="X663" s="8"/>
      <c r="Y663" s="8"/>
      <c r="Z663" s="8"/>
      <c r="AA663" s="1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1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</row>
    <row r="664" spans="1:78" ht="15" x14ac:dyDescent="0.25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7"/>
      <c r="L664" s="7"/>
      <c r="M664" s="7" t="s">
        <v>3</v>
      </c>
      <c r="N664" s="6">
        <v>825124.00753219228</v>
      </c>
      <c r="O664" s="6">
        <v>509789.75506438455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8"/>
      <c r="W664" s="8"/>
      <c r="X664" s="8"/>
      <c r="Y664" s="8"/>
      <c r="Z664" s="8"/>
      <c r="AA664" s="1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1"/>
      <c r="BF664" s="10" t="s">
        <v>20</v>
      </c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</row>
    <row r="665" spans="1:78" ht="15" x14ac:dyDescent="0.25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7"/>
      <c r="L665" s="7"/>
      <c r="M665" s="7" t="s">
        <v>1</v>
      </c>
      <c r="N665" s="6">
        <v>1001719.655285066</v>
      </c>
      <c r="O665" s="6">
        <v>935034.10059829289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8"/>
      <c r="W665" s="8"/>
      <c r="X665" s="8"/>
      <c r="Y665" s="8"/>
      <c r="Z665" s="8"/>
      <c r="AA665" s="1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1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</row>
    <row r="666" spans="1:78" ht="15" x14ac:dyDescent="0.25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7"/>
      <c r="L666" s="7"/>
      <c r="M666" s="7" t="s">
        <v>0</v>
      </c>
      <c r="N666" s="6">
        <v>1007894.4075321923</v>
      </c>
      <c r="O666" s="6">
        <v>656943.69256092899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1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</row>
    <row r="667" spans="1:78" ht="15" x14ac:dyDescent="0.25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13"/>
      <c r="Q667" s="13"/>
      <c r="R667" s="13"/>
      <c r="S667" s="13"/>
      <c r="T667" s="13"/>
      <c r="U667" s="1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1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</row>
    <row r="668" spans="1:78" ht="15" x14ac:dyDescent="0.25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1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</row>
    <row r="669" spans="1:78" ht="15" x14ac:dyDescent="0.25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1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</row>
    <row r="670" spans="1:78" ht="15" x14ac:dyDescent="0.25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1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</row>
    <row r="671" spans="1:78" ht="15" x14ac:dyDescent="0.25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1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</row>
    <row r="672" spans="1:78" ht="15" x14ac:dyDescent="0.25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1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</row>
    <row r="673" spans="1:78" ht="15" x14ac:dyDescent="0.25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1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</row>
    <row r="674" spans="1:78" ht="15" x14ac:dyDescent="0.25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1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</row>
    <row r="675" spans="1:78" ht="15" x14ac:dyDescent="0.25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1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</row>
    <row r="676" spans="1:78" ht="15" x14ac:dyDescent="0.25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1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</row>
    <row r="677" spans="1:78" ht="15" x14ac:dyDescent="0.25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1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</row>
    <row r="678" spans="1:78" ht="15" x14ac:dyDescent="0.25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1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</row>
    <row r="679" spans="1:78" ht="15" x14ac:dyDescent="0.25">
      <c r="A679" s="12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1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</row>
    <row r="680" spans="1:78" ht="15" x14ac:dyDescent="0.25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1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</row>
    <row r="681" spans="1:78" ht="15" x14ac:dyDescent="0.25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7"/>
      <c r="L681" s="7"/>
      <c r="M681" s="7" t="s">
        <v>18</v>
      </c>
      <c r="N681" s="7"/>
      <c r="O681" s="7"/>
      <c r="P681" s="7"/>
      <c r="Q681" s="7"/>
      <c r="R681" s="7"/>
      <c r="S681" s="7"/>
      <c r="T681" s="7"/>
      <c r="U681" s="7"/>
      <c r="V681" s="7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1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</row>
    <row r="682" spans="1:78" ht="15" x14ac:dyDescent="0.25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7"/>
      <c r="L682" s="7"/>
      <c r="M682" s="7"/>
      <c r="N682" s="7" t="s">
        <v>17</v>
      </c>
      <c r="O682" s="7" t="s">
        <v>16</v>
      </c>
      <c r="P682" s="7" t="s">
        <v>15</v>
      </c>
      <c r="Q682" s="7" t="s">
        <v>14</v>
      </c>
      <c r="R682" s="7" t="s">
        <v>13</v>
      </c>
      <c r="S682" s="7" t="s">
        <v>12</v>
      </c>
      <c r="T682" s="7" t="s">
        <v>11</v>
      </c>
      <c r="U682" s="7" t="s">
        <v>10</v>
      </c>
      <c r="V682" s="7" t="s">
        <v>9</v>
      </c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1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</row>
    <row r="683" spans="1:78" ht="15" x14ac:dyDescent="0.25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7"/>
      <c r="L683" s="7"/>
      <c r="M683" s="7" t="s">
        <v>7</v>
      </c>
      <c r="N683" s="6">
        <v>890450.02242012392</v>
      </c>
      <c r="O683" s="6">
        <v>707381.08506380883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8"/>
      <c r="X683" s="8"/>
      <c r="Y683" s="8"/>
      <c r="Z683" s="8"/>
      <c r="AA683" s="8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1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</row>
    <row r="684" spans="1:78" ht="15" x14ac:dyDescent="0.25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7"/>
      <c r="L684" s="7"/>
      <c r="M684" s="7" t="s">
        <v>5</v>
      </c>
      <c r="N684" s="6">
        <v>812025.33146552718</v>
      </c>
      <c r="O684" s="6">
        <v>553745.11293105443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8"/>
      <c r="X684" s="8"/>
      <c r="Y684" s="8"/>
      <c r="Z684" s="8"/>
      <c r="AA684" s="8"/>
      <c r="AB684" s="1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1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</row>
    <row r="685" spans="1:78" ht="15" x14ac:dyDescent="0.25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7"/>
      <c r="L685" s="7"/>
      <c r="M685" s="7" t="s">
        <v>3</v>
      </c>
      <c r="N685" s="6">
        <v>825124.00753219228</v>
      </c>
      <c r="O685" s="6">
        <v>509789.75506438455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8"/>
      <c r="X685" s="8"/>
      <c r="Y685" s="8"/>
      <c r="Z685" s="8"/>
      <c r="AA685" s="8"/>
      <c r="AB685" s="1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1"/>
      <c r="BF685" s="10" t="s">
        <v>19</v>
      </c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</row>
    <row r="686" spans="1:78" ht="15" x14ac:dyDescent="0.25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7"/>
      <c r="L686" s="7"/>
      <c r="M686" s="7" t="s">
        <v>1</v>
      </c>
      <c r="N686" s="6">
        <v>1001719.655285066</v>
      </c>
      <c r="O686" s="6">
        <v>935034.10059829289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8"/>
      <c r="X686" s="8"/>
      <c r="Y686" s="8"/>
      <c r="Z686" s="8"/>
      <c r="AA686" s="8"/>
      <c r="AB686" s="1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1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</row>
    <row r="687" spans="1:78" ht="15" x14ac:dyDescent="0.25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7"/>
      <c r="L687" s="7"/>
      <c r="M687" s="7" t="s">
        <v>0</v>
      </c>
      <c r="N687" s="6">
        <v>1007894.4075321923</v>
      </c>
      <c r="O687" s="6">
        <v>656943.69256092899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8"/>
      <c r="X687" s="8"/>
      <c r="Y687" s="8"/>
      <c r="Z687" s="8"/>
      <c r="AA687" s="8"/>
      <c r="AB687" s="1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1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</row>
    <row r="688" spans="1:78" ht="15" x14ac:dyDescent="0.25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1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</row>
    <row r="689" spans="1:78" ht="15" x14ac:dyDescent="0.25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1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</row>
    <row r="690" spans="1:78" ht="15" x14ac:dyDescent="0.25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1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</row>
    <row r="691" spans="1:78" ht="15" x14ac:dyDescent="0.25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1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</row>
    <row r="692" spans="1:78" ht="15" x14ac:dyDescent="0.25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1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</row>
    <row r="693" spans="1:78" ht="15" x14ac:dyDescent="0.25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1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</row>
    <row r="694" spans="1:78" ht="15" x14ac:dyDescent="0.25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1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</row>
    <row r="695" spans="1:78" ht="15" x14ac:dyDescent="0.25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1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</row>
    <row r="696" spans="1:78" ht="15" x14ac:dyDescent="0.25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1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</row>
    <row r="697" spans="1:78" ht="15" x14ac:dyDescent="0.25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1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</row>
    <row r="698" spans="1:78" ht="15" x14ac:dyDescent="0.25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1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</row>
    <row r="699" spans="1:78" ht="15" x14ac:dyDescent="0.25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1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</row>
    <row r="700" spans="1:78" ht="15" x14ac:dyDescent="0.25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1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</row>
    <row r="701" spans="1:78" ht="15" x14ac:dyDescent="0.25">
      <c r="A701" s="12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1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</row>
    <row r="702" spans="1:78" ht="15" x14ac:dyDescent="0.25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1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</row>
    <row r="703" spans="1:78" ht="15" x14ac:dyDescent="0.25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7"/>
      <c r="L703" s="7"/>
      <c r="M703" s="7" t="s">
        <v>18</v>
      </c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1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</row>
    <row r="704" spans="1:78" ht="15" x14ac:dyDescent="0.25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7"/>
      <c r="L704" s="7"/>
      <c r="M704" s="7"/>
      <c r="N704" s="7" t="s">
        <v>17</v>
      </c>
      <c r="O704" s="7" t="s">
        <v>16</v>
      </c>
      <c r="P704" s="7" t="s">
        <v>15</v>
      </c>
      <c r="Q704" s="7" t="s">
        <v>14</v>
      </c>
      <c r="R704" s="7" t="s">
        <v>13</v>
      </c>
      <c r="S704" s="7" t="s">
        <v>12</v>
      </c>
      <c r="T704" s="7" t="s">
        <v>11</v>
      </c>
      <c r="U704" s="7" t="s">
        <v>10</v>
      </c>
      <c r="V704" s="7" t="s">
        <v>9</v>
      </c>
      <c r="W704" s="7" t="s">
        <v>8</v>
      </c>
      <c r="X704" s="8"/>
      <c r="Y704" s="8"/>
      <c r="Z704" s="3"/>
      <c r="AA704" s="8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1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</row>
    <row r="705" spans="1:78" ht="15" x14ac:dyDescent="0.25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7"/>
      <c r="L705" s="7"/>
      <c r="M705" s="7" t="s">
        <v>7</v>
      </c>
      <c r="N705" s="6">
        <v>890450.02242012392</v>
      </c>
      <c r="O705" s="6">
        <v>707381.08506380883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8"/>
      <c r="Y705" s="8"/>
      <c r="Z705" s="3"/>
      <c r="AA705" s="8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1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9" t="s">
        <v>6</v>
      </c>
      <c r="BQ705" s="9">
        <v>1</v>
      </c>
      <c r="BR705" s="9">
        <v>2</v>
      </c>
      <c r="BS705" s="9">
        <v>3</v>
      </c>
      <c r="BT705" s="9">
        <v>4</v>
      </c>
      <c r="BU705" s="9">
        <v>5</v>
      </c>
      <c r="BV705" s="9">
        <v>6</v>
      </c>
      <c r="BW705" s="9">
        <v>7</v>
      </c>
      <c r="BX705" s="9">
        <v>8</v>
      </c>
      <c r="BY705" s="9">
        <v>9</v>
      </c>
      <c r="BZ705" s="9">
        <v>10</v>
      </c>
    </row>
    <row r="706" spans="1:78" ht="15" x14ac:dyDescent="0.25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7"/>
      <c r="L706" s="7"/>
      <c r="M706" s="7" t="s">
        <v>5</v>
      </c>
      <c r="N706" s="6">
        <v>812025.33146552718</v>
      </c>
      <c r="O706" s="6">
        <v>553745.11293105443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8"/>
      <c r="Y706" s="8"/>
      <c r="Z706" s="3"/>
      <c r="AA706" s="8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1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9" t="s">
        <v>4</v>
      </c>
      <c r="BQ706" s="9">
        <v>60400</v>
      </c>
      <c r="BR706" s="9">
        <v>96000</v>
      </c>
      <c r="BS706" s="9">
        <v>140000</v>
      </c>
      <c r="BT706" s="9">
        <v>110000</v>
      </c>
      <c r="BU706" s="9">
        <v>180000</v>
      </c>
      <c r="BV706" s="9">
        <v>0</v>
      </c>
      <c r="BW706" s="9">
        <v>0</v>
      </c>
      <c r="BX706" s="9">
        <v>0</v>
      </c>
      <c r="BY706" s="9">
        <v>0</v>
      </c>
      <c r="BZ706" s="9">
        <v>0</v>
      </c>
    </row>
    <row r="707" spans="1:78" ht="15" x14ac:dyDescent="0.25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7"/>
      <c r="L707" s="7"/>
      <c r="M707" s="7" t="s">
        <v>3</v>
      </c>
      <c r="N707" s="6">
        <v>825124.00753219228</v>
      </c>
      <c r="O707" s="6">
        <v>509789.75506438455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8"/>
      <c r="Y707" s="8"/>
      <c r="Z707" s="3"/>
      <c r="AA707" s="8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1"/>
      <c r="BF707" s="10" t="s">
        <v>2</v>
      </c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9">
        <f>IF((BQ706&lt;=1),(0),(1))</f>
        <v>1</v>
      </c>
      <c r="BR707" s="9">
        <f>IF((BQ706&lt;=1),(0),(1))</f>
        <v>1</v>
      </c>
      <c r="BS707" s="9">
        <f t="shared" ref="BS707:BZ707" si="13">IF((BS706&lt;=1),(0),(1))</f>
        <v>1</v>
      </c>
      <c r="BT707" s="9">
        <f t="shared" si="13"/>
        <v>1</v>
      </c>
      <c r="BU707" s="9">
        <f t="shared" si="13"/>
        <v>1</v>
      </c>
      <c r="BV707" s="9">
        <f t="shared" si="13"/>
        <v>0</v>
      </c>
      <c r="BW707" s="9">
        <f t="shared" si="13"/>
        <v>0</v>
      </c>
      <c r="BX707" s="9">
        <f t="shared" si="13"/>
        <v>0</v>
      </c>
      <c r="BY707" s="9">
        <f t="shared" si="13"/>
        <v>0</v>
      </c>
      <c r="BZ707" s="9">
        <f t="shared" si="13"/>
        <v>0</v>
      </c>
    </row>
    <row r="708" spans="1:78" ht="15" x14ac:dyDescent="0.25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7"/>
      <c r="L708" s="7"/>
      <c r="M708" s="7" t="s">
        <v>1</v>
      </c>
      <c r="N708" s="6">
        <v>1001719.655285066</v>
      </c>
      <c r="O708" s="6">
        <v>935034.10059829289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8"/>
      <c r="Y708" s="8"/>
      <c r="Z708" s="3"/>
      <c r="AA708" s="8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1"/>
    </row>
    <row r="709" spans="1:78" ht="15" x14ac:dyDescent="0.25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7"/>
      <c r="L709" s="7"/>
      <c r="M709" s="7" t="s">
        <v>0</v>
      </c>
      <c r="N709" s="6">
        <v>1007894.4075321923</v>
      </c>
      <c r="O709" s="6">
        <v>656943.69256092899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1"/>
    </row>
    <row r="710" spans="1:78" ht="15" x14ac:dyDescent="0.25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1"/>
    </row>
    <row r="711" spans="1:78" ht="15" x14ac:dyDescent="0.25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1"/>
    </row>
    <row r="712" spans="1:78" ht="15" x14ac:dyDescent="0.25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1"/>
    </row>
    <row r="713" spans="1:78" ht="15" x14ac:dyDescent="0.25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1"/>
    </row>
    <row r="714" spans="1:78" ht="15" x14ac:dyDescent="0.25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1"/>
    </row>
    <row r="715" spans="1:78" ht="15" x14ac:dyDescent="0.25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1"/>
    </row>
    <row r="716" spans="1:78" ht="15" x14ac:dyDescent="0.25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1"/>
    </row>
    <row r="717" spans="1:78" ht="15" x14ac:dyDescent="0.25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1"/>
    </row>
    <row r="718" spans="1:78" ht="15" x14ac:dyDescent="0.25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1"/>
    </row>
    <row r="719" spans="1:78" ht="15" x14ac:dyDescent="0.25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1"/>
    </row>
    <row r="720" spans="1:78" ht="15" x14ac:dyDescent="0.25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1"/>
    </row>
    <row r="721" spans="1:54" ht="15" x14ac:dyDescent="0.25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1"/>
    </row>
    <row r="722" spans="1:54" ht="15" x14ac:dyDescent="0.25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1"/>
    </row>
    <row r="723" spans="1:54" ht="15" x14ac:dyDescent="0.25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1"/>
    </row>
    <row r="724" spans="1:54" ht="15" x14ac:dyDescent="0.25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1"/>
    </row>
    <row r="725" spans="1:54" ht="15" x14ac:dyDescent="0.25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1"/>
    </row>
    <row r="726" spans="1:54" ht="15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" hidden="1" x14ac:dyDescent="0.25"/>
    <row r="728" spans="1:54" ht="15" hidden="1" x14ac:dyDescent="0.25"/>
    <row r="729" spans="1:54" ht="15" hidden="1" x14ac:dyDescent="0.25"/>
    <row r="730" spans="1:54" ht="15" hidden="1" x14ac:dyDescent="0.25"/>
    <row r="731" spans="1:54" ht="15" hidden="1" x14ac:dyDescent="0.25"/>
    <row r="732" spans="1:54" ht="15" hidden="1" x14ac:dyDescent="0.25"/>
    <row r="733" spans="1:54" ht="15" hidden="1" x14ac:dyDescent="0.25"/>
    <row r="734" spans="1:54" ht="15" hidden="1" x14ac:dyDescent="0.25"/>
    <row r="735" spans="1:54" ht="15" hidden="1" x14ac:dyDescent="0.25"/>
    <row r="736" spans="1:54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</sheetData>
  <mergeCells count="10">
    <mergeCell ref="B236:H236"/>
    <mergeCell ref="B257:H257"/>
    <mergeCell ref="B278:H278"/>
    <mergeCell ref="B299:H299"/>
    <mergeCell ref="B110:H110"/>
    <mergeCell ref="B131:H131"/>
    <mergeCell ref="B152:H152"/>
    <mergeCell ref="B173:H173"/>
    <mergeCell ref="B194:H194"/>
    <mergeCell ref="B215:H2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RF1 (2)</vt:lpstr>
      <vt:lpstr>'RF1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2016-04-27T05:26:56Z</dcterms:created>
  <dcterms:modified xsi:type="dcterms:W3CDTF">2016-04-27T05:34:24Z</dcterms:modified>
</cp:coreProperties>
</file>